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870" yWindow="105" windowWidth="15345" windowHeight="7875" firstSheet="2" activeTab="2"/>
  </bookViews>
  <sheets>
    <sheet name="foxz" sheetId="4" state="veryHidden" r:id="rId1"/>
    <sheet name="KING" sheetId="5" state="veryHidden" r:id="rId2"/>
    <sheet name="Dự toán" sheetId="6" r:id="rId3"/>
  </sheets>
  <definedNames>
    <definedName name="_xlnm.Print_Titles" localSheetId="2">'Dự toán'!$7:$8</definedName>
  </definedNames>
  <calcPr calcId="144525"/>
</workbook>
</file>

<file path=xl/calcChain.xml><?xml version="1.0" encoding="utf-8"?>
<calcChain xmlns="http://schemas.openxmlformats.org/spreadsheetml/2006/main">
  <c r="G37" i="6" l="1"/>
  <c r="G36" i="6" s="1"/>
  <c r="G35" i="6"/>
  <c r="G34" i="6"/>
  <c r="G33" i="6"/>
  <c r="G31" i="6"/>
  <c r="G30" i="6"/>
  <c r="G28" i="6"/>
  <c r="G27" i="6"/>
  <c r="G26" i="6"/>
  <c r="G24" i="6"/>
  <c r="G23" i="6"/>
  <c r="G21" i="6"/>
  <c r="G20" i="6"/>
  <c r="G19" i="6"/>
  <c r="G18" i="6"/>
  <c r="G13" i="6"/>
  <c r="G12" i="6"/>
  <c r="G22" i="6" l="1"/>
  <c r="G9" i="6"/>
  <c r="G29" i="6"/>
  <c r="G32" i="6"/>
  <c r="G25" i="6"/>
  <c r="G17" i="6"/>
  <c r="G16" i="6" l="1"/>
  <c r="G15" i="6" s="1"/>
  <c r="G14" i="6" s="1"/>
  <c r="G39" i="6" l="1"/>
</calcChain>
</file>

<file path=xl/sharedStrings.xml><?xml version="1.0" encoding="utf-8"?>
<sst xmlns="http://schemas.openxmlformats.org/spreadsheetml/2006/main" count="124" uniqueCount="96">
  <si>
    <t>ĐVT: đồng</t>
  </si>
  <si>
    <t>TT</t>
  </si>
  <si>
    <t>Nội dung</t>
  </si>
  <si>
    <t>ĐVT</t>
  </si>
  <si>
    <t>Số lượng</t>
  </si>
  <si>
    <t xml:space="preserve">Đơn giá </t>
  </si>
  <si>
    <t>Diễn giải</t>
  </si>
  <si>
    <t xml:space="preserve">Thành tiền </t>
  </si>
  <si>
    <t>Ghi chú</t>
  </si>
  <si>
    <t>I</t>
  </si>
  <si>
    <t>Truyền thông về về chủ trương của Đảng, chính sách của nhà nước; vị trí, vai trò của công tác bố trí dân cư đối với phát triển kinh tế xã hội, xóa đói giảm nghèo, phòng, chống giảm nhẹ thiên tai, củng cố quốc phòng an ninh trên Đài Phát thanh và Truyền hình Thanh Hóa và Đài Truyền thanh truyền hình của 11 huyện (thời lượng 05 phút)</t>
  </si>
  <si>
    <t>Chương trình</t>
  </si>
  <si>
    <t>01 chương trình/ 1 năm</t>
  </si>
  <si>
    <t xml:space="preserve">Theo Quyết định số 4286/QĐ-UBND </t>
  </si>
  <si>
    <t xml:space="preserve">Chi phí phát sóng trên Đài Phát thanh và Truyền hình Thanh Hóa </t>
  </si>
  <si>
    <t>lần</t>
  </si>
  <si>
    <t>664.000đ/tin/lần + Thuế GTGT 8%</t>
  </si>
  <si>
    <t>Thời gian: Phát 1 lần/ngày x 7 ngày x 11 huyện = 77 lần/năm)</t>
  </si>
  <si>
    <t>Lớp</t>
  </si>
  <si>
    <t>Điểm d khoản 3 Điều 10 QĐ số 17/2023/QĐ-UBND</t>
  </si>
  <si>
    <t>Chi phí tổ chức tuyên truyền, tập huấn 01 lớp</t>
  </si>
  <si>
    <t>01</t>
  </si>
  <si>
    <t>1.1</t>
  </si>
  <si>
    <t>Chi giảng viên, tập huấn viên</t>
  </si>
  <si>
    <t>TT36/2018/TT-BTC; TT 40/2017/TT-BTC;</t>
  </si>
  <si>
    <t>-</t>
  </si>
  <si>
    <t>Buổi</t>
  </si>
  <si>
    <t xml:space="preserve"> </t>
  </si>
  <si>
    <t>ngày</t>
  </si>
  <si>
    <t>1.2</t>
  </si>
  <si>
    <t>Chi phí tài liệu, vật tư Văn phòng phẩm:</t>
  </si>
  <si>
    <t>TT 36/2018/TT-BTC</t>
  </si>
  <si>
    <t>Bộ</t>
  </si>
  <si>
    <t>Vật tư văn phòng phẩm</t>
  </si>
  <si>
    <t>TT 40/2017/TT-BTC; NQ 64/2017/NQ-HĐND</t>
  </si>
  <si>
    <t>Hỗ trợ tiền ăn</t>
  </si>
  <si>
    <t>Lượt người</t>
  </si>
  <si>
    <t xml:space="preserve">Hỗ trợ  tiền ngủ </t>
  </si>
  <si>
    <t xml:space="preserve"> -</t>
  </si>
  <si>
    <t>Hỗ trợ đi lại</t>
  </si>
  <si>
    <t>Nước uống</t>
  </si>
  <si>
    <t xml:space="preserve">Chi quản lý lớp </t>
  </si>
  <si>
    <t xml:space="preserve">Tiền thuê phòng nghỉ </t>
  </si>
  <si>
    <t>Chi phí mở lớp</t>
  </si>
  <si>
    <t>Thuê hội trường, loa, đài, thiết bị dạy học</t>
  </si>
  <si>
    <t>Ngày</t>
  </si>
  <si>
    <t>TỔNG CỘNG</t>
  </si>
  <si>
    <t>Tổng cộng (làm tròn)</t>
  </si>
  <si>
    <t>Phụ cấp lưu trú</t>
  </si>
  <si>
    <t>II</t>
  </si>
  <si>
    <t>a</t>
  </si>
  <si>
    <t>b</t>
  </si>
  <si>
    <t>c</t>
  </si>
  <si>
    <t>d</t>
  </si>
  <si>
    <t>e</t>
  </si>
  <si>
    <t xml:space="preserve">Tổng số lớp tổ chức tuyên truyền, tập huấn cho người làm công tác bố trí dân cư </t>
  </si>
  <si>
    <t xml:space="preserve">Chi phí phát sóng trên Đài Truyền thanh - truyền hình của 11 huyện </t>
  </si>
  <si>
    <r>
      <t>Kinh phí sản xuất chương trình PS ngắn 5 phút (</t>
    </r>
    <r>
      <rPr>
        <sz val="11"/>
        <color rgb="FF000000"/>
        <rFont val="Times New Roman"/>
        <family val="1"/>
      </rPr>
      <t>TH: 01.03.03.05.00)</t>
    </r>
  </si>
  <si>
    <t xml:space="preserve">Ps ngắn </t>
  </si>
  <si>
    <t>5.513.000đ/ps + Thuế GTGT 8%</t>
  </si>
  <si>
    <t>Kinh phí làm đồ hoạ mô phỏng động 1 phút (TH:01.03.12.10.00)</t>
  </si>
  <si>
    <t>Đồ hoạ</t>
  </si>
  <si>
    <t>2.775.000đ/đồ hoạ + Thuế GTGT 8%</t>
  </si>
  <si>
    <t>Thù lao giảng viên, báo cáo viên (bao gồm cả thù lao soạn giáo án bài giảng)</t>
  </si>
  <si>
    <t>Thuê phòng nghỉ cho giảng viên, báo cáo viên</t>
  </si>
  <si>
    <t>Tiền ăn cho giảng viên, báo cáo viên (04 người)</t>
  </si>
  <si>
    <t>Tiền nước uống cho giảng viên, báo cáo viên (04 người)</t>
  </si>
  <si>
    <t>60 bộ x 30.000 đ/bộ</t>
  </si>
  <si>
    <t>Chi hỗ trợ học viên (50 người không hưởng lương NSNN; 10 hưởng lương NSNN)</t>
  </si>
  <si>
    <t>Giảng viên, báo cáo viên chỉ dạy 1 buổi nên chi tiền ăn 1/2ngày</t>
  </si>
  <si>
    <t>Giảng viên, báo cáo viên chỉ dạy 1 buổi nên chi tiền nước uống 1/2ngày</t>
  </si>
  <si>
    <t xml:space="preserve">Chi khác </t>
  </si>
  <si>
    <t xml:space="preserve">Báo giá thực tế </t>
  </si>
  <si>
    <t>In, ấn phô tô tài liệu</t>
  </si>
  <si>
    <t>60 bộ x 50.000 đ/bộ</t>
  </si>
  <si>
    <t>Mường Lát</t>
  </si>
  <si>
    <t>Các huyện còn lại</t>
  </si>
  <si>
    <t>08 người x 400.000 đồng/người</t>
  </si>
  <si>
    <t>22 người x 200.000 đồng/người</t>
  </si>
  <si>
    <t>8 buổi  x 1.500.000 đ/người/buổi</t>
  </si>
  <si>
    <t>04 ngày x350.000 đ/người/ngày</t>
  </si>
  <si>
    <t>04 ngày x200.000 đ/người/ngày</t>
  </si>
  <si>
    <t>04 ngày x 40.000 đ/người/ngày</t>
  </si>
  <si>
    <t>50 người x 04 ngày x 160.000 đ/người/ngày</t>
  </si>
  <si>
    <t>50 người x 04 đêm x 350.000 đ/ngày</t>
  </si>
  <si>
    <t>60 người x 4 ngày x 40.000 đ/người/ngày</t>
  </si>
  <si>
    <t>02 người x 04 ngày x 200.000 đ/người/ngày</t>
  </si>
  <si>
    <t>02 người x 04 đêm x 350.000 đ/người/đêm</t>
  </si>
  <si>
    <t>02 người x 04 ngày x 40.000 đ/người/ngày</t>
  </si>
  <si>
    <t>04 ngày x 4.000.000,đ/ngày/lớp</t>
  </si>
  <si>
    <t>Chi phí trực tiếp lớp học (Mỗi lớp 04 ngày, 60 người/lớp. Địa điểm: TP Sầm Sơn)</t>
  </si>
  <si>
    <t>06 lớp x 163.613.000 đ/lớp</t>
  </si>
  <si>
    <t>Phụ lục:</t>
  </si>
  <si>
    <r>
      <rPr>
        <b/>
        <sz val="12"/>
        <color theme="1"/>
        <rFont val="Times New Roman"/>
        <family val="1"/>
      </rPr>
      <t xml:space="preserve">Bằng chữ: </t>
    </r>
    <r>
      <rPr>
        <b/>
        <i/>
        <sz val="12"/>
        <color theme="1"/>
        <rFont val="Times New Roman"/>
        <family val="1"/>
      </rPr>
      <t>(Một tỷ, không trăm hai mươi tám triệu, sáu trăm nghìn đồng).</t>
    </r>
  </si>
  <si>
    <t>TUYÊN TRUYỀN, TẬP HUẤN,  CHO CÁN BỘ, CÔNG CHỨC VÀ NGƯỜI LÀM CÔNG TÁC BỐ TRÍ DÂN CƯ TRÊN ĐỊA BÀN CÁC HUYỆN MIỀN NÚI TỈNH THANH HOÁ, NĂM 2024</t>
  </si>
  <si>
    <t>(Kèm theo Công văn số:           /SNN&amp;PTNT-BQLQ ngày     /9/2024 của Sở Nông nghiệp và Phát triển nông thôn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</si>
</sst>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_(* #,##0.000_);_(* \(#,##0.000\);_(* &quot;-&quot;??_);_(@_)"/>
    <numFmt numFmtId="166" formatCode="0;\-0;;@"/>
  </numFmts>
  <fonts count="27" x14ac:knownFonts="1">
    <font>
      <sz val="14"/>
      <color theme="1"/>
      <name val="Times New Roman"/>
      <family val="2"/>
    </font>
    <font>
      <sz val="14"/>
      <color theme="1"/>
      <name val="Times New Roman"/>
      <family val="2"/>
    </font>
    <font>
      <sz val="11"/>
      <color theme="1"/>
      <name val="Calibri"/>
      <family val="2"/>
      <scheme val="minor"/>
    </font>
    <font>
      <b/>
      <sz val="13"/>
      <color theme="1"/>
      <name val="Times New Roman"/>
      <family val="1"/>
    </font>
    <font>
      <b/>
      <sz val="14"/>
      <color theme="1"/>
      <name val="Times New Roman"/>
      <family val="1"/>
    </font>
    <font>
      <b/>
      <sz val="12"/>
      <color theme="1"/>
      <name val="Times New Roman"/>
      <family val="1"/>
    </font>
    <font>
      <sz val="11"/>
      <color theme="1"/>
      <name val="Times New Roman"/>
      <family val="1"/>
    </font>
    <font>
      <sz val="12"/>
      <color theme="1"/>
      <name val="Times New Roman"/>
      <family val="1"/>
    </font>
    <font>
      <i/>
      <sz val="14"/>
      <color theme="1"/>
      <name val="Times New Roman"/>
      <family val="1"/>
    </font>
    <font>
      <i/>
      <sz val="11"/>
      <color theme="1"/>
      <name val="Times New Roman"/>
      <family val="1"/>
    </font>
    <font>
      <i/>
      <sz val="14"/>
      <color rgb="FF000000"/>
      <name val="Times New Roman"/>
      <family val="1"/>
    </font>
    <font>
      <b/>
      <sz val="11"/>
      <color theme="1"/>
      <name val="Times New Roman"/>
      <family val="1"/>
    </font>
    <font>
      <b/>
      <i/>
      <sz val="12"/>
      <color theme="1"/>
      <name val="Times New Roman"/>
      <family val="1"/>
    </font>
    <font>
      <sz val="10"/>
      <name val="Arial"/>
      <family val="2"/>
    </font>
    <font>
      <i/>
      <sz val="12"/>
      <color rgb="FFFF0000"/>
      <name val="Times New Roman"/>
      <family val="1"/>
    </font>
    <font>
      <i/>
      <sz val="12"/>
      <color theme="1"/>
      <name val="Times New Roman"/>
      <family val="1"/>
    </font>
    <font>
      <b/>
      <i/>
      <sz val="12"/>
      <color rgb="FFFF0000"/>
      <name val="Times New Roman"/>
      <family val="1"/>
    </font>
    <font>
      <sz val="11"/>
      <color indexed="8"/>
      <name val="Times New Roman"/>
      <family val="2"/>
    </font>
    <font>
      <sz val="12"/>
      <name val=".VnTime"/>
      <family val="2"/>
    </font>
    <font>
      <sz val="12"/>
      <color rgb="FF000000"/>
      <name val="Times New Roman"/>
      <family val="1"/>
    </font>
    <font>
      <sz val="11"/>
      <color rgb="FF000000"/>
      <name val="Times New Roman"/>
      <family val="1"/>
    </font>
    <font>
      <b/>
      <sz val="12"/>
      <name val="Times New Roman"/>
      <family val="1"/>
    </font>
    <font>
      <sz val="11"/>
      <name val="Times New Roman"/>
      <family val="1"/>
    </font>
    <font>
      <sz val="12"/>
      <name val="Times New Roman"/>
      <family val="1"/>
    </font>
    <font>
      <b/>
      <sz val="11"/>
      <name val="Times New Roman"/>
      <family val="1"/>
    </font>
    <font>
      <i/>
      <sz val="12"/>
      <name val="Times New Roman"/>
      <family val="1"/>
    </font>
    <font>
      <i/>
      <sz val="11"/>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0" fontId="2" fillId="0" borderId="0"/>
    <xf numFmtId="0" fontId="13" fillId="0" borderId="0"/>
    <xf numFmtId="0" fontId="17" fillId="0" borderId="0"/>
    <xf numFmtId="43" fontId="18" fillId="0" borderId="0" applyFont="0" applyFill="0" applyBorder="0" applyAlignment="0" applyProtection="0"/>
  </cellStyleXfs>
  <cellXfs count="115">
    <xf numFmtId="0" fontId="0" fillId="0" borderId="0" xfId="0"/>
    <xf numFmtId="0" fontId="7" fillId="0" borderId="0" xfId="0" applyFont="1" applyFill="1"/>
    <xf numFmtId="0" fontId="8" fillId="0" borderId="0" xfId="2" applyFont="1" applyFill="1" applyBorder="1" applyAlignment="1">
      <alignment horizontal="right" vertical="center" wrapText="1"/>
    </xf>
    <xf numFmtId="0" fontId="9" fillId="0" borderId="0" xfId="2"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right" vertical="center" wrapText="1"/>
    </xf>
    <xf numFmtId="0" fontId="5" fillId="0" borderId="0" xfId="0" applyFont="1" applyFill="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horizontal="right" vertical="center"/>
    </xf>
    <xf numFmtId="0" fontId="7" fillId="0" borderId="0" xfId="0" applyFont="1" applyFill="1" applyAlignment="1">
      <alignment horizontal="center" vertical="center" wrapText="1"/>
    </xf>
    <xf numFmtId="0" fontId="7" fillId="0" borderId="0" xfId="0" applyFont="1" applyFill="1" applyAlignment="1">
      <alignment horizontal="right" vertical="center" wrapText="1"/>
    </xf>
    <xf numFmtId="0" fontId="9" fillId="0" borderId="1" xfId="0" applyFont="1" applyFill="1" applyBorder="1" applyAlignment="1">
      <alignment horizontal="center" vertical="center" wrapText="1"/>
    </xf>
    <xf numFmtId="0" fontId="6" fillId="0" borderId="0" xfId="0" applyFont="1" applyFill="1" applyAlignment="1">
      <alignment vertical="center"/>
    </xf>
    <xf numFmtId="0" fontId="5" fillId="0" borderId="2" xfId="0" applyFont="1" applyFill="1" applyBorder="1" applyAlignment="1">
      <alignment horizontal="right" vertical="center" wrapText="1"/>
    </xf>
    <xf numFmtId="3" fontId="5" fillId="0" borderId="2" xfId="0" applyNumberFormat="1" applyFont="1" applyFill="1" applyBorder="1" applyAlignment="1">
      <alignment horizontal="right" vertical="center" wrapText="1"/>
    </xf>
    <xf numFmtId="0" fontId="7" fillId="0" borderId="2" xfId="0" applyFont="1" applyFill="1" applyBorder="1" applyAlignment="1">
      <alignment horizontal="center" vertical="center" wrapText="1"/>
    </xf>
    <xf numFmtId="0" fontId="19" fillId="0" borderId="2" xfId="0" applyFont="1" applyFill="1" applyBorder="1" applyAlignment="1">
      <alignment horizontal="justify" vertical="center" wrapText="1"/>
    </xf>
    <xf numFmtId="0" fontId="19" fillId="0" borderId="2" xfId="0" applyFont="1" applyFill="1" applyBorder="1" applyAlignment="1">
      <alignment horizontal="center" vertical="center"/>
    </xf>
    <xf numFmtId="0" fontId="19" fillId="0" borderId="2" xfId="0" applyFont="1" applyFill="1" applyBorder="1" applyAlignment="1">
      <alignment horizontal="center" vertical="center" wrapText="1"/>
    </xf>
    <xf numFmtId="3" fontId="19" fillId="0" borderId="2" xfId="0" applyNumberFormat="1" applyFont="1" applyFill="1" applyBorder="1" applyAlignment="1">
      <alignment horizontal="right" vertical="center" wrapText="1"/>
    </xf>
    <xf numFmtId="0" fontId="7" fillId="0" borderId="4" xfId="0" applyFont="1" applyFill="1" applyBorder="1" applyAlignment="1">
      <alignment horizontal="justify" vertical="center" wrapText="1"/>
    </xf>
    <xf numFmtId="0" fontId="7"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3" fontId="7" fillId="0" borderId="4" xfId="0" applyNumberFormat="1" applyFont="1" applyFill="1" applyBorder="1" applyAlignment="1">
      <alignment horizontal="right" vertical="center" wrapText="1"/>
    </xf>
    <xf numFmtId="0" fontId="7" fillId="0" borderId="2" xfId="0" applyFont="1" applyFill="1" applyBorder="1" applyAlignment="1">
      <alignment horizontal="justify" vertical="center" wrapText="1"/>
    </xf>
    <xf numFmtId="0" fontId="7" fillId="0" borderId="2" xfId="0" applyFont="1" applyFill="1" applyBorder="1" applyAlignment="1">
      <alignment horizontal="center" vertical="center"/>
    </xf>
    <xf numFmtId="3" fontId="7" fillId="0" borderId="2" xfId="0" applyNumberFormat="1" applyFont="1" applyFill="1" applyBorder="1" applyAlignment="1">
      <alignment horizontal="right" vertical="center" wrapText="1"/>
    </xf>
    <xf numFmtId="0" fontId="5" fillId="0" borderId="0" xfId="0" applyFont="1" applyFill="1" applyAlignment="1">
      <alignment vertical="center"/>
    </xf>
    <xf numFmtId="0" fontId="12" fillId="0" borderId="0" xfId="0" applyFont="1" applyFill="1" applyBorder="1" applyAlignment="1">
      <alignment vertical="center" wrapText="1"/>
    </xf>
    <xf numFmtId="0" fontId="12" fillId="0" borderId="0" xfId="0" applyFont="1" applyFill="1" applyAlignment="1">
      <alignment vertical="center" wrapText="1"/>
    </xf>
    <xf numFmtId="0" fontId="14" fillId="0" borderId="0" xfId="0" applyFont="1" applyFill="1" applyAlignment="1">
      <alignment vertical="center" wrapText="1"/>
    </xf>
    <xf numFmtId="0" fontId="16" fillId="0" borderId="0" xfId="0" applyFont="1" applyFill="1" applyBorder="1" applyAlignment="1">
      <alignment vertical="center" wrapText="1"/>
    </xf>
    <xf numFmtId="0" fontId="15" fillId="0" borderId="0" xfId="0" applyFont="1" applyFill="1" applyBorder="1" applyAlignment="1">
      <alignment vertical="center" wrapText="1"/>
    </xf>
    <xf numFmtId="49" fontId="5" fillId="0" borderId="2" xfId="0" quotePrefix="1" applyNumberFormat="1" applyFont="1" applyFill="1" applyBorder="1" applyAlignment="1">
      <alignment horizontal="center" vertical="center" wrapText="1"/>
    </xf>
    <xf numFmtId="0" fontId="5" fillId="0" borderId="2" xfId="4" applyFont="1" applyFill="1" applyBorder="1" applyAlignment="1">
      <alignment horizontal="left" vertical="center" wrapText="1"/>
    </xf>
    <xf numFmtId="0" fontId="5" fillId="0" borderId="2" xfId="4" applyFont="1" applyFill="1" applyBorder="1" applyAlignment="1">
      <alignment horizontal="center" vertical="center" wrapText="1"/>
    </xf>
    <xf numFmtId="164" fontId="5" fillId="0" borderId="2" xfId="5" applyNumberFormat="1" applyFont="1" applyFill="1" applyBorder="1" applyAlignment="1">
      <alignment horizontal="right" vertical="center"/>
    </xf>
    <xf numFmtId="0" fontId="5" fillId="0" borderId="0" xfId="0" applyFont="1" applyFill="1"/>
    <xf numFmtId="0" fontId="5" fillId="0" borderId="2" xfId="0" applyFont="1" applyFill="1" applyBorder="1"/>
    <xf numFmtId="0" fontId="5" fillId="0" borderId="2" xfId="0" applyFont="1" applyFill="1" applyBorder="1" applyAlignment="1">
      <alignment horizontal="center"/>
    </xf>
    <xf numFmtId="0" fontId="5" fillId="0" borderId="2" xfId="0" applyFont="1" applyFill="1" applyBorder="1" applyAlignment="1">
      <alignment horizontal="right"/>
    </xf>
    <xf numFmtId="3" fontId="5" fillId="0" borderId="2" xfId="0" applyNumberFormat="1" applyFont="1" applyFill="1" applyBorder="1"/>
    <xf numFmtId="0" fontId="11" fillId="0" borderId="2" xfId="0" applyFont="1" applyFill="1" applyBorder="1"/>
    <xf numFmtId="0" fontId="6" fillId="0" borderId="0" xfId="0" applyFont="1" applyFill="1"/>
    <xf numFmtId="0" fontId="7" fillId="0" borderId="0" xfId="0" applyFont="1" applyFill="1" applyAlignment="1">
      <alignment horizontal="center"/>
    </xf>
    <xf numFmtId="0" fontId="7" fillId="0" borderId="0" xfId="0" applyFont="1" applyFill="1" applyAlignment="1">
      <alignment horizontal="right"/>
    </xf>
    <xf numFmtId="3" fontId="7" fillId="0" borderId="0" xfId="0" applyNumberFormat="1" applyFont="1" applyFill="1" applyAlignment="1">
      <alignment horizontal="right"/>
    </xf>
    <xf numFmtId="0" fontId="8" fillId="0" borderId="0" xfId="2"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quotePrefix="1" applyFont="1" applyFill="1" applyBorder="1" applyAlignment="1">
      <alignment horizontal="center" vertical="center" wrapText="1"/>
    </xf>
    <xf numFmtId="0" fontId="11" fillId="0" borderId="2" xfId="0" applyFont="1" applyFill="1" applyBorder="1" applyAlignment="1">
      <alignment horizontal="center" vertical="center" wrapText="1"/>
    </xf>
    <xf numFmtId="3" fontId="11" fillId="0" borderId="2" xfId="0" applyNumberFormat="1" applyFont="1" applyFill="1" applyBorder="1"/>
    <xf numFmtId="164" fontId="11" fillId="0" borderId="2" xfId="0" applyNumberFormat="1" applyFont="1" applyFill="1" applyBorder="1" applyAlignment="1">
      <alignment horizontal="center" vertical="center"/>
    </xf>
    <xf numFmtId="164" fontId="12" fillId="0" borderId="0" xfId="0" applyNumberFormat="1" applyFont="1" applyFill="1" applyBorder="1" applyAlignment="1">
      <alignment vertical="center" wrapText="1"/>
    </xf>
    <xf numFmtId="0" fontId="21" fillId="0" borderId="2" xfId="0" applyFont="1" applyFill="1" applyBorder="1" applyAlignment="1">
      <alignment horizontal="center" vertical="center"/>
    </xf>
    <xf numFmtId="0" fontId="21" fillId="0" borderId="2" xfId="0" applyFont="1" applyFill="1" applyBorder="1" applyAlignment="1">
      <alignment horizontal="left" vertical="center" wrapText="1"/>
    </xf>
    <xf numFmtId="0" fontId="21" fillId="0" borderId="2" xfId="0" applyFont="1" applyFill="1" applyBorder="1" applyAlignment="1">
      <alignment horizontal="center" vertical="center" wrapText="1"/>
    </xf>
    <xf numFmtId="0" fontId="21" fillId="0" borderId="2" xfId="0" quotePrefix="1" applyFont="1" applyFill="1" applyBorder="1" applyAlignment="1">
      <alignment horizontal="center" vertical="center" wrapText="1"/>
    </xf>
    <xf numFmtId="164" fontId="21" fillId="0" borderId="2" xfId="0" applyNumberFormat="1" applyFont="1" applyFill="1" applyBorder="1" applyAlignment="1">
      <alignment horizontal="right" vertical="center" wrapText="1"/>
    </xf>
    <xf numFmtId="164" fontId="21" fillId="0" borderId="2" xfId="1" applyNumberFormat="1" applyFont="1" applyFill="1" applyBorder="1" applyAlignment="1">
      <alignment horizontal="right" vertical="center" wrapText="1"/>
    </xf>
    <xf numFmtId="165" fontId="22" fillId="0" borderId="2" xfId="0" applyNumberFormat="1" applyFont="1" applyFill="1" applyBorder="1" applyAlignment="1">
      <alignment horizontal="center" vertical="center" wrapText="1"/>
    </xf>
    <xf numFmtId="3" fontId="21" fillId="0" borderId="2" xfId="0" quotePrefix="1" applyNumberFormat="1" applyFont="1" applyFill="1" applyBorder="1" applyAlignment="1">
      <alignment horizontal="center" vertical="center" wrapText="1"/>
    </xf>
    <xf numFmtId="0" fontId="21" fillId="0" borderId="2" xfId="0" applyFont="1" applyFill="1" applyBorder="1" applyAlignment="1">
      <alignment horizontal="right" vertical="center" wrapText="1"/>
    </xf>
    <xf numFmtId="0" fontId="23" fillId="0" borderId="2" xfId="0" applyFont="1" applyFill="1" applyBorder="1" applyAlignment="1">
      <alignment horizontal="center" vertical="center" wrapText="1"/>
    </xf>
    <xf numFmtId="165" fontId="24" fillId="0" borderId="2" xfId="0" applyNumberFormat="1" applyFont="1" applyFill="1" applyBorder="1" applyAlignment="1">
      <alignment horizontal="center" vertical="center" wrapText="1"/>
    </xf>
    <xf numFmtId="3" fontId="21" fillId="0" borderId="2" xfId="0" applyNumberFormat="1" applyFont="1" applyFill="1" applyBorder="1" applyAlignment="1">
      <alignment horizontal="right" vertical="center" wrapText="1"/>
    </xf>
    <xf numFmtId="0" fontId="24" fillId="0" borderId="2" xfId="0" applyFont="1" applyFill="1" applyBorder="1" applyAlignment="1">
      <alignment vertical="center" wrapText="1"/>
    </xf>
    <xf numFmtId="0" fontId="21" fillId="0" borderId="2" xfId="0" applyFont="1" applyFill="1" applyBorder="1" applyAlignment="1">
      <alignment horizontal="justify" vertical="center" wrapText="1"/>
    </xf>
    <xf numFmtId="166" fontId="21" fillId="0" borderId="2" xfId="0" applyNumberFormat="1" applyFont="1" applyFill="1" applyBorder="1" applyAlignment="1">
      <alignment horizontal="center" vertical="center" wrapText="1"/>
    </xf>
    <xf numFmtId="3" fontId="21" fillId="0" borderId="2" xfId="1" quotePrefix="1" applyNumberFormat="1" applyFont="1" applyFill="1" applyBorder="1" applyAlignment="1">
      <alignment horizontal="center" vertical="center" wrapText="1"/>
    </xf>
    <xf numFmtId="164" fontId="21" fillId="0" borderId="2" xfId="1" applyNumberFormat="1" applyFont="1" applyFill="1" applyBorder="1" applyAlignment="1">
      <alignment vertical="center" wrapText="1"/>
    </xf>
    <xf numFmtId="166" fontId="22" fillId="0" borderId="2" xfId="1" applyNumberFormat="1" applyFont="1" applyFill="1" applyBorder="1" applyAlignment="1">
      <alignment horizontal="center" vertical="center" wrapText="1"/>
    </xf>
    <xf numFmtId="49" fontId="23" fillId="0" borderId="2" xfId="0" quotePrefix="1" applyNumberFormat="1" applyFont="1" applyFill="1" applyBorder="1" applyAlignment="1">
      <alignment horizontal="center" vertical="center" wrapText="1"/>
    </xf>
    <xf numFmtId="0" fontId="23" fillId="0" borderId="2" xfId="3" applyFont="1" applyFill="1" applyBorder="1" applyAlignment="1">
      <alignment horizontal="justify" vertical="center" wrapText="1"/>
    </xf>
    <xf numFmtId="0" fontId="23" fillId="0" borderId="2" xfId="3" applyFont="1" applyFill="1" applyBorder="1" applyAlignment="1">
      <alignment horizontal="center" vertical="center" wrapText="1"/>
    </xf>
    <xf numFmtId="3" fontId="23" fillId="0" borderId="2" xfId="0" applyNumberFormat="1" applyFont="1" applyFill="1" applyBorder="1" applyAlignment="1">
      <alignment horizontal="center" vertical="center" wrapText="1"/>
    </xf>
    <xf numFmtId="3" fontId="23" fillId="0" borderId="2" xfId="0" applyNumberFormat="1" applyFont="1" applyFill="1" applyBorder="1" applyAlignment="1">
      <alignment horizontal="right" vertical="center" wrapText="1"/>
    </xf>
    <xf numFmtId="164" fontId="23" fillId="0" borderId="2" xfId="1" applyNumberFormat="1" applyFont="1" applyFill="1" applyBorder="1" applyAlignment="1">
      <alignment horizontal="right" vertical="center" wrapText="1"/>
    </xf>
    <xf numFmtId="0" fontId="22" fillId="0" borderId="2" xfId="3" applyFont="1" applyFill="1" applyBorder="1" applyAlignment="1">
      <alignment vertical="center" wrapText="1"/>
    </xf>
    <xf numFmtId="0" fontId="23" fillId="0" borderId="2" xfId="0" applyFont="1" applyFill="1" applyBorder="1" applyAlignment="1">
      <alignment horizontal="justify" vertical="center" wrapText="1"/>
    </xf>
    <xf numFmtId="3" fontId="21" fillId="0" borderId="2" xfId="0"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49" fontId="25" fillId="0" borderId="2" xfId="0" quotePrefix="1" applyNumberFormat="1" applyFont="1" applyFill="1" applyBorder="1" applyAlignment="1">
      <alignment horizontal="center" vertical="center" wrapText="1"/>
    </xf>
    <xf numFmtId="0" fontId="25" fillId="0" borderId="2" xfId="0" applyFont="1" applyFill="1" applyBorder="1" applyAlignment="1">
      <alignment horizontal="justify" vertical="center" wrapText="1"/>
    </xf>
    <xf numFmtId="0" fontId="25" fillId="0" borderId="2" xfId="0" applyFont="1" applyFill="1" applyBorder="1" applyAlignment="1">
      <alignment horizontal="center" vertical="center" wrapText="1"/>
    </xf>
    <xf numFmtId="3" fontId="25" fillId="0" borderId="2" xfId="0" applyNumberFormat="1" applyFont="1" applyFill="1" applyBorder="1" applyAlignment="1">
      <alignment horizontal="right" vertical="center" wrapText="1"/>
    </xf>
    <xf numFmtId="164" fontId="25" fillId="0" borderId="2" xfId="1" applyNumberFormat="1" applyFont="1" applyFill="1" applyBorder="1" applyAlignment="1">
      <alignment horizontal="right" vertical="center" wrapText="1"/>
    </xf>
    <xf numFmtId="0" fontId="26" fillId="0" borderId="2" xfId="0" applyFont="1" applyFill="1" applyBorder="1" applyAlignment="1">
      <alignment horizontal="center" vertical="center" wrapText="1"/>
    </xf>
    <xf numFmtId="0" fontId="23" fillId="0" borderId="2" xfId="0" quotePrefix="1" applyFont="1" applyFill="1" applyBorder="1" applyAlignment="1">
      <alignment horizontal="center" vertical="center" wrapText="1"/>
    </xf>
    <xf numFmtId="0" fontId="23" fillId="2" borderId="2" xfId="3" applyFont="1" applyFill="1" applyBorder="1" applyAlignment="1">
      <alignment horizontal="justify" vertical="center" wrapText="1"/>
    </xf>
    <xf numFmtId="0" fontId="23" fillId="2" borderId="2" xfId="3" applyFont="1" applyFill="1" applyBorder="1" applyAlignment="1">
      <alignment horizontal="center" vertical="center" wrapText="1"/>
    </xf>
    <xf numFmtId="3" fontId="23" fillId="2" borderId="2" xfId="0" applyNumberFormat="1" applyFont="1" applyFill="1" applyBorder="1" applyAlignment="1">
      <alignment horizontal="center" vertical="center" wrapText="1"/>
    </xf>
    <xf numFmtId="3" fontId="23" fillId="2" borderId="2" xfId="0" applyNumberFormat="1" applyFont="1" applyFill="1" applyBorder="1" applyAlignment="1">
      <alignment horizontal="right" vertical="center" wrapText="1"/>
    </xf>
    <xf numFmtId="164" fontId="23" fillId="2" borderId="2" xfId="1" applyNumberFormat="1" applyFont="1" applyFill="1" applyBorder="1" applyAlignment="1">
      <alignment horizontal="right" vertical="center" wrapText="1"/>
    </xf>
    <xf numFmtId="0" fontId="23" fillId="2" borderId="2" xfId="0" applyFont="1" applyFill="1" applyBorder="1" applyAlignment="1">
      <alignment horizontal="center" vertical="center" wrapText="1"/>
    </xf>
    <xf numFmtId="0" fontId="23" fillId="2" borderId="2" xfId="0" quotePrefix="1" applyFont="1" applyFill="1" applyBorder="1" applyAlignment="1">
      <alignment horizontal="center" vertical="center" wrapText="1"/>
    </xf>
    <xf numFmtId="0" fontId="5" fillId="0" borderId="2" xfId="0" applyFont="1" applyFill="1" applyBorder="1" applyAlignment="1">
      <alignment vertical="center"/>
    </xf>
    <xf numFmtId="3" fontId="5" fillId="0" borderId="2" xfId="0" applyNumberFormat="1" applyFont="1" applyFill="1" applyBorder="1" applyAlignment="1">
      <alignment horizontal="right" vertical="center"/>
    </xf>
    <xf numFmtId="0" fontId="12" fillId="0" borderId="0" xfId="0" applyFont="1" applyFill="1" applyAlignment="1">
      <alignment horizontal="center" vertical="center"/>
    </xf>
    <xf numFmtId="0" fontId="3" fillId="0" borderId="0"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8" fillId="0" borderId="0" xfId="2" applyFont="1" applyFill="1" applyBorder="1" applyAlignment="1">
      <alignment horizontal="center" vertical="center" wrapText="1"/>
    </xf>
    <xf numFmtId="0" fontId="5" fillId="0" borderId="0" xfId="0" applyFont="1" applyFill="1" applyAlignment="1">
      <alignment horizont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3" xfId="0" quotePrefix="1" applyFont="1" applyFill="1" applyBorder="1" applyAlignment="1">
      <alignment horizontal="center" vertical="center" wrapText="1"/>
    </xf>
    <xf numFmtId="0" fontId="6" fillId="0" borderId="2" xfId="0" quotePrefix="1" applyFont="1" applyFill="1" applyBorder="1" applyAlignment="1">
      <alignment horizontal="center" vertical="center" wrapText="1"/>
    </xf>
    <xf numFmtId="166" fontId="22" fillId="0" borderId="2" xfId="1"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0" fillId="0" borderId="0" xfId="0" applyFont="1" applyFill="1" applyAlignment="1">
      <alignment horizontal="right" vertical="center" wrapText="1"/>
    </xf>
  </cellXfs>
  <cellStyles count="6">
    <cellStyle name="Comma" xfId="1" builtinId="3"/>
    <cellStyle name="Comma 4" xfId="5"/>
    <cellStyle name="Normal" xfId="0" builtinId="0"/>
    <cellStyle name="Normal 2" xfId="2"/>
    <cellStyle name="Normal 2 2" xfId="3"/>
    <cellStyle name="Normal_Phân bổ kinh phí năm 30a (ngày 13-4-201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heetViews>
  <sheetFormatPr defaultRowHeight="18.75"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tabSelected="1" workbookViewId="0">
      <selection activeCell="M11" sqref="M11"/>
    </sheetView>
  </sheetViews>
  <sheetFormatPr defaultColWidth="8.109375" defaultRowHeight="15.75" x14ac:dyDescent="0.25"/>
  <cols>
    <col min="1" max="1" width="3.88671875" style="1" customWidth="1"/>
    <col min="2" max="2" width="35" style="1" bestFit="1" customWidth="1"/>
    <col min="3" max="3" width="10.5546875" style="1" customWidth="1"/>
    <col min="4" max="4" width="9" style="45" customWidth="1"/>
    <col min="5" max="5" width="9.77734375" style="46" customWidth="1"/>
    <col min="6" max="6" width="34.44140625" style="1" customWidth="1"/>
    <col min="7" max="7" width="13" style="46" customWidth="1"/>
    <col min="8" max="8" width="18.21875" style="44" customWidth="1"/>
    <col min="9" max="9" width="11.21875" style="1" bestFit="1" customWidth="1"/>
    <col min="10" max="16384" width="8.109375" style="1"/>
  </cols>
  <sheetData>
    <row r="1" spans="1:9" x14ac:dyDescent="0.25">
      <c r="A1" s="104" t="s">
        <v>92</v>
      </c>
      <c r="B1" s="104"/>
      <c r="C1" s="104"/>
      <c r="D1" s="104"/>
      <c r="E1" s="104"/>
      <c r="F1" s="104"/>
      <c r="G1" s="104"/>
      <c r="H1" s="104"/>
    </row>
    <row r="2" spans="1:9" ht="39" customHeight="1" x14ac:dyDescent="0.25">
      <c r="A2" s="101" t="s">
        <v>94</v>
      </c>
      <c r="B2" s="102"/>
      <c r="C2" s="102"/>
      <c r="D2" s="102"/>
      <c r="E2" s="102"/>
      <c r="F2" s="102"/>
      <c r="G2" s="102"/>
      <c r="H2" s="102"/>
    </row>
    <row r="3" spans="1:9" ht="18.75" x14ac:dyDescent="0.25">
      <c r="A3" s="103" t="s">
        <v>95</v>
      </c>
      <c r="B3" s="103"/>
      <c r="C3" s="103"/>
      <c r="D3" s="103"/>
      <c r="E3" s="103"/>
      <c r="F3" s="103"/>
      <c r="G3" s="103"/>
      <c r="H3" s="103"/>
    </row>
    <row r="4" spans="1:9" ht="18.75" x14ac:dyDescent="0.25">
      <c r="A4" s="48"/>
      <c r="B4" s="48"/>
      <c r="C4" s="48"/>
      <c r="D4" s="48"/>
      <c r="E4" s="2"/>
      <c r="F4" s="48"/>
      <c r="G4" s="48"/>
      <c r="H4" s="3"/>
    </row>
    <row r="5" spans="1:9" ht="18.75" x14ac:dyDescent="0.25">
      <c r="A5" s="48"/>
      <c r="B5" s="4"/>
      <c r="C5" s="4"/>
      <c r="D5" s="4"/>
      <c r="E5" s="5"/>
      <c r="F5" s="4"/>
      <c r="G5" s="114" t="s">
        <v>0</v>
      </c>
      <c r="H5" s="114"/>
    </row>
    <row r="6" spans="1:9" s="13" customFormat="1" ht="3" customHeight="1" x14ac:dyDescent="0.3">
      <c r="A6" s="6"/>
      <c r="B6" s="7"/>
      <c r="C6" s="8"/>
      <c r="D6" s="8"/>
      <c r="E6" s="9"/>
      <c r="F6" s="10"/>
      <c r="G6" s="11"/>
      <c r="H6" s="12"/>
    </row>
    <row r="7" spans="1:9" s="6" customFormat="1" x14ac:dyDescent="0.3">
      <c r="A7" s="105" t="s">
        <v>1</v>
      </c>
      <c r="B7" s="105" t="s">
        <v>2</v>
      </c>
      <c r="C7" s="105" t="s">
        <v>3</v>
      </c>
      <c r="D7" s="106" t="s">
        <v>4</v>
      </c>
      <c r="E7" s="106" t="s">
        <v>5</v>
      </c>
      <c r="F7" s="106" t="s">
        <v>6</v>
      </c>
      <c r="G7" s="111" t="s">
        <v>7</v>
      </c>
      <c r="H7" s="113" t="s">
        <v>8</v>
      </c>
    </row>
    <row r="8" spans="1:9" s="6" customFormat="1" x14ac:dyDescent="0.3">
      <c r="A8" s="105"/>
      <c r="B8" s="105"/>
      <c r="C8" s="105"/>
      <c r="D8" s="106"/>
      <c r="E8" s="106"/>
      <c r="F8" s="106"/>
      <c r="G8" s="112"/>
      <c r="H8" s="113"/>
    </row>
    <row r="9" spans="1:9" s="6" customFormat="1" ht="126" x14ac:dyDescent="0.3">
      <c r="A9" s="49" t="s">
        <v>9</v>
      </c>
      <c r="B9" s="57" t="s">
        <v>10</v>
      </c>
      <c r="C9" s="50" t="s">
        <v>11</v>
      </c>
      <c r="D9" s="50">
        <v>1</v>
      </c>
      <c r="E9" s="14"/>
      <c r="F9" s="50" t="s">
        <v>12</v>
      </c>
      <c r="G9" s="15">
        <f>SUM(G10:G13)</f>
        <v>46922200</v>
      </c>
      <c r="H9" s="52"/>
    </row>
    <row r="10" spans="1:9" s="6" customFormat="1" ht="31.5" x14ac:dyDescent="0.3">
      <c r="A10" s="16">
        <v>1</v>
      </c>
      <c r="B10" s="17" t="s">
        <v>57</v>
      </c>
      <c r="C10" s="18" t="s">
        <v>58</v>
      </c>
      <c r="D10" s="19">
        <v>1</v>
      </c>
      <c r="E10" s="20">
        <v>5513000</v>
      </c>
      <c r="F10" s="19" t="s">
        <v>59</v>
      </c>
      <c r="G10" s="20">
        <v>5954000</v>
      </c>
      <c r="H10" s="107" t="s">
        <v>13</v>
      </c>
    </row>
    <row r="11" spans="1:9" s="6" customFormat="1" ht="31.5" x14ac:dyDescent="0.3">
      <c r="A11" s="16"/>
      <c r="B11" s="17" t="s">
        <v>60</v>
      </c>
      <c r="C11" s="18" t="s">
        <v>61</v>
      </c>
      <c r="D11" s="19">
        <v>1</v>
      </c>
      <c r="E11" s="20">
        <v>2775000</v>
      </c>
      <c r="F11" s="19" t="s">
        <v>62</v>
      </c>
      <c r="G11" s="20">
        <v>2997000</v>
      </c>
      <c r="H11" s="107"/>
    </row>
    <row r="12" spans="1:9" s="6" customFormat="1" ht="31.5" x14ac:dyDescent="0.3">
      <c r="A12" s="16">
        <v>2</v>
      </c>
      <c r="B12" s="21" t="s">
        <v>14</v>
      </c>
      <c r="C12" s="22" t="s">
        <v>15</v>
      </c>
      <c r="D12" s="23">
        <v>10</v>
      </c>
      <c r="E12" s="24">
        <v>664000</v>
      </c>
      <c r="F12" s="23" t="s">
        <v>16</v>
      </c>
      <c r="G12" s="24">
        <f>(E12+E12*0.08)*10</f>
        <v>7171200</v>
      </c>
      <c r="H12" s="108"/>
    </row>
    <row r="13" spans="1:9" s="6" customFormat="1" ht="31.5" x14ac:dyDescent="0.3">
      <c r="A13" s="16">
        <v>3</v>
      </c>
      <c r="B13" s="25" t="s">
        <v>56</v>
      </c>
      <c r="C13" s="26" t="s">
        <v>15</v>
      </c>
      <c r="D13" s="16">
        <v>77</v>
      </c>
      <c r="E13" s="27">
        <v>400000</v>
      </c>
      <c r="F13" s="16" t="s">
        <v>17</v>
      </c>
      <c r="G13" s="27">
        <f>D13*E13</f>
        <v>30800000</v>
      </c>
      <c r="H13" s="51" t="s">
        <v>72</v>
      </c>
    </row>
    <row r="14" spans="1:9" s="28" customFormat="1" ht="45" x14ac:dyDescent="0.3">
      <c r="A14" s="56" t="s">
        <v>49</v>
      </c>
      <c r="B14" s="57" t="s">
        <v>55</v>
      </c>
      <c r="C14" s="58" t="s">
        <v>18</v>
      </c>
      <c r="D14" s="59">
        <v>6</v>
      </c>
      <c r="E14" s="60"/>
      <c r="F14" s="58" t="s">
        <v>91</v>
      </c>
      <c r="G14" s="61">
        <f>D14*G15</f>
        <v>981678000</v>
      </c>
      <c r="H14" s="62" t="s">
        <v>19</v>
      </c>
    </row>
    <row r="15" spans="1:9" s="28" customFormat="1" x14ac:dyDescent="0.3">
      <c r="A15" s="56">
        <v>1</v>
      </c>
      <c r="B15" s="57" t="s">
        <v>20</v>
      </c>
      <c r="C15" s="58" t="s">
        <v>18</v>
      </c>
      <c r="D15" s="63" t="s">
        <v>21</v>
      </c>
      <c r="E15" s="64"/>
      <c r="F15" s="65"/>
      <c r="G15" s="61">
        <f>G16+G38</f>
        <v>163613000</v>
      </c>
      <c r="H15" s="66"/>
    </row>
    <row r="16" spans="1:9" s="29" customFormat="1" ht="31.5" x14ac:dyDescent="0.3">
      <c r="A16" s="58" t="s">
        <v>22</v>
      </c>
      <c r="B16" s="57" t="s">
        <v>90</v>
      </c>
      <c r="C16" s="58"/>
      <c r="D16" s="63"/>
      <c r="E16" s="67"/>
      <c r="F16" s="58"/>
      <c r="G16" s="61">
        <f>(G17+G22+G25+G32+G36)</f>
        <v>163080000</v>
      </c>
      <c r="H16" s="68"/>
      <c r="I16" s="55"/>
    </row>
    <row r="17" spans="1:8" s="30" customFormat="1" ht="30" x14ac:dyDescent="0.3">
      <c r="A17" s="59" t="s">
        <v>50</v>
      </c>
      <c r="B17" s="69" t="s">
        <v>23</v>
      </c>
      <c r="C17" s="70"/>
      <c r="D17" s="71"/>
      <c r="E17" s="61"/>
      <c r="F17" s="72"/>
      <c r="G17" s="61">
        <f>SUM(G18:G21)</f>
        <v>14360000</v>
      </c>
      <c r="H17" s="73" t="s">
        <v>24</v>
      </c>
    </row>
    <row r="18" spans="1:8" s="31" customFormat="1" ht="30.75" customHeight="1" x14ac:dyDescent="0.3">
      <c r="A18" s="74" t="s">
        <v>25</v>
      </c>
      <c r="B18" s="75" t="s">
        <v>63</v>
      </c>
      <c r="C18" s="76" t="s">
        <v>26</v>
      </c>
      <c r="D18" s="77">
        <v>8</v>
      </c>
      <c r="E18" s="78">
        <v>1500000</v>
      </c>
      <c r="F18" s="77" t="s">
        <v>79</v>
      </c>
      <c r="G18" s="79">
        <f>D18*E18</f>
        <v>12000000</v>
      </c>
      <c r="H18" s="80" t="s">
        <v>27</v>
      </c>
    </row>
    <row r="19" spans="1:8" s="31" customFormat="1" x14ac:dyDescent="0.3">
      <c r="A19" s="74" t="s">
        <v>25</v>
      </c>
      <c r="B19" s="91" t="s">
        <v>64</v>
      </c>
      <c r="C19" s="92" t="s">
        <v>28</v>
      </c>
      <c r="D19" s="93">
        <v>4</v>
      </c>
      <c r="E19" s="94">
        <v>350000</v>
      </c>
      <c r="F19" s="93" t="s">
        <v>80</v>
      </c>
      <c r="G19" s="95">
        <f>D19*E19</f>
        <v>1400000</v>
      </c>
      <c r="H19" s="80"/>
    </row>
    <row r="20" spans="1:8" s="31" customFormat="1" ht="43.5" customHeight="1" x14ac:dyDescent="0.3">
      <c r="A20" s="74" t="s">
        <v>25</v>
      </c>
      <c r="B20" s="81" t="s">
        <v>65</v>
      </c>
      <c r="C20" s="76" t="s">
        <v>26</v>
      </c>
      <c r="D20" s="77">
        <v>8</v>
      </c>
      <c r="E20" s="78">
        <v>100000</v>
      </c>
      <c r="F20" s="77" t="s">
        <v>81</v>
      </c>
      <c r="G20" s="79">
        <f>D20*E20</f>
        <v>800000</v>
      </c>
      <c r="H20" s="80" t="s">
        <v>69</v>
      </c>
    </row>
    <row r="21" spans="1:8" s="31" customFormat="1" ht="44.25" customHeight="1" x14ac:dyDescent="0.3">
      <c r="A21" s="74" t="s">
        <v>25</v>
      </c>
      <c r="B21" s="81" t="s">
        <v>66</v>
      </c>
      <c r="C21" s="76" t="s">
        <v>26</v>
      </c>
      <c r="D21" s="77">
        <v>8</v>
      </c>
      <c r="E21" s="78">
        <v>20000</v>
      </c>
      <c r="F21" s="77" t="s">
        <v>82</v>
      </c>
      <c r="G21" s="79">
        <f>D21*E21</f>
        <v>160000</v>
      </c>
      <c r="H21" s="80" t="s">
        <v>70</v>
      </c>
    </row>
    <row r="22" spans="1:8" s="32" customFormat="1" x14ac:dyDescent="0.3">
      <c r="A22" s="59" t="s">
        <v>51</v>
      </c>
      <c r="B22" s="69" t="s">
        <v>30</v>
      </c>
      <c r="C22" s="58"/>
      <c r="D22" s="82"/>
      <c r="E22" s="67"/>
      <c r="F22" s="58"/>
      <c r="G22" s="61">
        <f>G23+G24</f>
        <v>4800000</v>
      </c>
      <c r="H22" s="109" t="s">
        <v>31</v>
      </c>
    </row>
    <row r="23" spans="1:8" s="32" customFormat="1" x14ac:dyDescent="0.3">
      <c r="A23" s="74" t="s">
        <v>25</v>
      </c>
      <c r="B23" s="81" t="s">
        <v>73</v>
      </c>
      <c r="C23" s="65" t="s">
        <v>32</v>
      </c>
      <c r="D23" s="65">
        <v>60</v>
      </c>
      <c r="E23" s="78">
        <v>50000</v>
      </c>
      <c r="F23" s="65" t="s">
        <v>74</v>
      </c>
      <c r="G23" s="79">
        <f>D23*E23</f>
        <v>3000000</v>
      </c>
      <c r="H23" s="109"/>
    </row>
    <row r="24" spans="1:8" s="32" customFormat="1" x14ac:dyDescent="0.3">
      <c r="A24" s="74" t="s">
        <v>25</v>
      </c>
      <c r="B24" s="81" t="s">
        <v>33</v>
      </c>
      <c r="C24" s="65" t="s">
        <v>32</v>
      </c>
      <c r="D24" s="65">
        <v>60</v>
      </c>
      <c r="E24" s="78">
        <v>30000</v>
      </c>
      <c r="F24" s="65" t="s">
        <v>67</v>
      </c>
      <c r="G24" s="79">
        <f>D24*E24</f>
        <v>1800000</v>
      </c>
      <c r="H24" s="109"/>
    </row>
    <row r="25" spans="1:8" s="29" customFormat="1" ht="31.5" x14ac:dyDescent="0.3">
      <c r="A25" s="59" t="s">
        <v>52</v>
      </c>
      <c r="B25" s="69" t="s">
        <v>68</v>
      </c>
      <c r="C25" s="58"/>
      <c r="D25" s="58"/>
      <c r="E25" s="67"/>
      <c r="F25" s="58"/>
      <c r="G25" s="61">
        <f>SUM(G26:G29)</f>
        <v>123200000</v>
      </c>
      <c r="H25" s="83" t="s">
        <v>34</v>
      </c>
    </row>
    <row r="26" spans="1:8" s="29" customFormat="1" x14ac:dyDescent="0.3">
      <c r="A26" s="74" t="s">
        <v>25</v>
      </c>
      <c r="B26" s="81" t="s">
        <v>35</v>
      </c>
      <c r="C26" s="65" t="s">
        <v>36</v>
      </c>
      <c r="D26" s="65">
        <v>200</v>
      </c>
      <c r="E26" s="78">
        <v>160000</v>
      </c>
      <c r="F26" s="65" t="s">
        <v>83</v>
      </c>
      <c r="G26" s="79">
        <f>D26*E26</f>
        <v>32000000</v>
      </c>
      <c r="H26" s="83"/>
    </row>
    <row r="27" spans="1:8" s="29" customFormat="1" x14ac:dyDescent="0.3">
      <c r="A27" s="74" t="s">
        <v>25</v>
      </c>
      <c r="B27" s="81" t="s">
        <v>37</v>
      </c>
      <c r="C27" s="96" t="s">
        <v>36</v>
      </c>
      <c r="D27" s="96">
        <v>200</v>
      </c>
      <c r="E27" s="94">
        <v>350000</v>
      </c>
      <c r="F27" s="96" t="s">
        <v>84</v>
      </c>
      <c r="G27" s="95">
        <f>D27*E27</f>
        <v>70000000</v>
      </c>
      <c r="H27" s="83"/>
    </row>
    <row r="28" spans="1:8" s="29" customFormat="1" ht="22.5" customHeight="1" x14ac:dyDescent="0.3">
      <c r="A28" s="74" t="s">
        <v>25</v>
      </c>
      <c r="B28" s="81" t="s">
        <v>40</v>
      </c>
      <c r="C28" s="96" t="s">
        <v>36</v>
      </c>
      <c r="D28" s="96">
        <v>240</v>
      </c>
      <c r="E28" s="94">
        <v>40000</v>
      </c>
      <c r="F28" s="96" t="s">
        <v>85</v>
      </c>
      <c r="G28" s="95">
        <f>D28*E28</f>
        <v>9600000</v>
      </c>
      <c r="H28" s="83"/>
    </row>
    <row r="29" spans="1:8" s="29" customFormat="1" x14ac:dyDescent="0.3">
      <c r="A29" s="74" t="s">
        <v>38</v>
      </c>
      <c r="B29" s="81" t="s">
        <v>39</v>
      </c>
      <c r="C29" s="65" t="s">
        <v>36</v>
      </c>
      <c r="D29" s="65">
        <v>50</v>
      </c>
      <c r="E29" s="78"/>
      <c r="F29" s="65"/>
      <c r="G29" s="79">
        <f>SUM(G30:G31)</f>
        <v>11600000</v>
      </c>
      <c r="H29" s="83"/>
    </row>
    <row r="30" spans="1:8" s="29" customFormat="1" x14ac:dyDescent="0.3">
      <c r="A30" s="84"/>
      <c r="B30" s="85" t="s">
        <v>75</v>
      </c>
      <c r="C30" s="86" t="s">
        <v>36</v>
      </c>
      <c r="D30" s="86">
        <v>8</v>
      </c>
      <c r="E30" s="87">
        <v>400000</v>
      </c>
      <c r="F30" s="86" t="s">
        <v>77</v>
      </c>
      <c r="G30" s="88">
        <f>D30*E30</f>
        <v>3200000</v>
      </c>
      <c r="H30" s="89"/>
    </row>
    <row r="31" spans="1:8" s="29" customFormat="1" x14ac:dyDescent="0.3">
      <c r="A31" s="84"/>
      <c r="B31" s="85" t="s">
        <v>76</v>
      </c>
      <c r="C31" s="86" t="s">
        <v>36</v>
      </c>
      <c r="D31" s="86">
        <v>42</v>
      </c>
      <c r="E31" s="87">
        <v>200000</v>
      </c>
      <c r="F31" s="86" t="s">
        <v>78</v>
      </c>
      <c r="G31" s="88">
        <f>D31*E31</f>
        <v>8400000</v>
      </c>
      <c r="H31" s="89"/>
    </row>
    <row r="32" spans="1:8" s="29" customFormat="1" ht="22.5" customHeight="1" x14ac:dyDescent="0.3">
      <c r="A32" s="59" t="s">
        <v>53</v>
      </c>
      <c r="B32" s="69" t="s">
        <v>41</v>
      </c>
      <c r="C32" s="58"/>
      <c r="D32" s="58"/>
      <c r="E32" s="67"/>
      <c r="F32" s="58"/>
      <c r="G32" s="61">
        <f>SUM(G33:G35)</f>
        <v>4720000</v>
      </c>
      <c r="H32" s="110" t="s">
        <v>34</v>
      </c>
    </row>
    <row r="33" spans="1:8" s="29" customFormat="1" ht="16.5" customHeight="1" x14ac:dyDescent="0.3">
      <c r="A33" s="74" t="s">
        <v>25</v>
      </c>
      <c r="B33" s="81" t="s">
        <v>48</v>
      </c>
      <c r="C33" s="65" t="s">
        <v>36</v>
      </c>
      <c r="D33" s="90">
        <v>8</v>
      </c>
      <c r="E33" s="78">
        <v>200000</v>
      </c>
      <c r="F33" s="65" t="s">
        <v>86</v>
      </c>
      <c r="G33" s="79">
        <f>D33*E33</f>
        <v>1600000</v>
      </c>
      <c r="H33" s="110"/>
    </row>
    <row r="34" spans="1:8" s="29" customFormat="1" ht="16.5" customHeight="1" x14ac:dyDescent="0.3">
      <c r="A34" s="74" t="s">
        <v>25</v>
      </c>
      <c r="B34" s="81" t="s">
        <v>42</v>
      </c>
      <c r="C34" s="96" t="s">
        <v>36</v>
      </c>
      <c r="D34" s="97">
        <v>8</v>
      </c>
      <c r="E34" s="94">
        <v>350000</v>
      </c>
      <c r="F34" s="96" t="s">
        <v>87</v>
      </c>
      <c r="G34" s="95">
        <f>D34*E34</f>
        <v>2800000</v>
      </c>
      <c r="H34" s="110"/>
    </row>
    <row r="35" spans="1:8" s="29" customFormat="1" ht="16.5" customHeight="1" x14ac:dyDescent="0.3">
      <c r="A35" s="74" t="s">
        <v>25</v>
      </c>
      <c r="B35" s="81" t="s">
        <v>40</v>
      </c>
      <c r="C35" s="65" t="s">
        <v>36</v>
      </c>
      <c r="D35" s="90">
        <v>8</v>
      </c>
      <c r="E35" s="78">
        <v>40000</v>
      </c>
      <c r="F35" s="65" t="s">
        <v>88</v>
      </c>
      <c r="G35" s="79">
        <f>D35*E35</f>
        <v>320000</v>
      </c>
      <c r="H35" s="110"/>
    </row>
    <row r="36" spans="1:8" s="29" customFormat="1" ht="16.5" customHeight="1" x14ac:dyDescent="0.3">
      <c r="A36" s="59" t="s">
        <v>54</v>
      </c>
      <c r="B36" s="69" t="s">
        <v>43</v>
      </c>
      <c r="C36" s="58"/>
      <c r="D36" s="59"/>
      <c r="E36" s="67"/>
      <c r="F36" s="58"/>
      <c r="G36" s="61">
        <f>SUM(G37:G37)</f>
        <v>16000000</v>
      </c>
      <c r="H36" s="73"/>
    </row>
    <row r="37" spans="1:8" s="33" customFormat="1" ht="16.5" customHeight="1" x14ac:dyDescent="0.3">
      <c r="A37" s="74" t="s">
        <v>25</v>
      </c>
      <c r="B37" s="81" t="s">
        <v>44</v>
      </c>
      <c r="C37" s="65" t="s">
        <v>45</v>
      </c>
      <c r="D37" s="90">
        <v>4</v>
      </c>
      <c r="E37" s="78">
        <v>4000000</v>
      </c>
      <c r="F37" s="65" t="s">
        <v>89</v>
      </c>
      <c r="G37" s="79">
        <f>D37*E37</f>
        <v>16000000</v>
      </c>
      <c r="H37" s="73" t="s">
        <v>72</v>
      </c>
    </row>
    <row r="38" spans="1:8" s="38" customFormat="1" ht="19.5" customHeight="1" x14ac:dyDescent="0.25">
      <c r="A38" s="34" t="s">
        <v>29</v>
      </c>
      <c r="B38" s="35" t="s">
        <v>71</v>
      </c>
      <c r="C38" s="50"/>
      <c r="D38" s="49"/>
      <c r="E38" s="15"/>
      <c r="F38" s="36"/>
      <c r="G38" s="37">
        <v>533000</v>
      </c>
      <c r="H38" s="54"/>
    </row>
    <row r="39" spans="1:8" s="38" customFormat="1" ht="19.5" customHeight="1" x14ac:dyDescent="0.25">
      <c r="A39" s="39"/>
      <c r="B39" s="98" t="s">
        <v>46</v>
      </c>
      <c r="C39" s="39"/>
      <c r="D39" s="40"/>
      <c r="E39" s="41"/>
      <c r="F39" s="42"/>
      <c r="G39" s="99">
        <f>G14+G9</f>
        <v>1028600200</v>
      </c>
      <c r="H39" s="43"/>
    </row>
    <row r="40" spans="1:8" ht="19.5" customHeight="1" x14ac:dyDescent="0.25">
      <c r="A40" s="39"/>
      <c r="B40" s="98" t="s">
        <v>47</v>
      </c>
      <c r="C40" s="39"/>
      <c r="D40" s="40"/>
      <c r="E40" s="41"/>
      <c r="F40" s="39"/>
      <c r="G40" s="99">
        <v>1028600000</v>
      </c>
      <c r="H40" s="53"/>
    </row>
    <row r="41" spans="1:8" ht="6" customHeight="1" x14ac:dyDescent="0.25"/>
    <row r="42" spans="1:8" ht="18.75" customHeight="1" x14ac:dyDescent="0.25">
      <c r="A42" s="100" t="s">
        <v>93</v>
      </c>
      <c r="B42" s="100"/>
      <c r="C42" s="100"/>
      <c r="D42" s="100"/>
      <c r="E42" s="100"/>
      <c r="F42" s="100"/>
      <c r="G42" s="100"/>
      <c r="H42" s="100"/>
    </row>
    <row r="44" spans="1:8" x14ac:dyDescent="0.25">
      <c r="G44" s="47"/>
    </row>
  </sheetData>
  <mergeCells count="16">
    <mergeCell ref="A42:H42"/>
    <mergeCell ref="A2:H2"/>
    <mergeCell ref="A3:H3"/>
    <mergeCell ref="A1:H1"/>
    <mergeCell ref="A7:A8"/>
    <mergeCell ref="B7:B8"/>
    <mergeCell ref="C7:C8"/>
    <mergeCell ref="D7:D8"/>
    <mergeCell ref="E7:E8"/>
    <mergeCell ref="H10:H12"/>
    <mergeCell ref="H22:H24"/>
    <mergeCell ref="H32:H35"/>
    <mergeCell ref="G5:H5"/>
    <mergeCell ref="F7:F8"/>
    <mergeCell ref="G7:G8"/>
    <mergeCell ref="H7:H8"/>
  </mergeCells>
  <pageMargins left="0.2" right="0.2" top="0.5" bottom="0.5" header="0.3" footer="0.3"/>
  <pageSetup paperSize="9" scale="85"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1B0092FDC0654A8FA7FDA17DC04488" ma:contentTypeVersion="4" ma:contentTypeDescription="Create a new document." ma:contentTypeScope="" ma:versionID="0b0ee86411ef9e565240e4c24d65773b">
  <xsd:schema xmlns:xsd="http://www.w3.org/2001/XMLSchema" xmlns:xs="http://www.w3.org/2001/XMLSchema" xmlns:p="http://schemas.microsoft.com/office/2006/metadata/properties" xmlns:ns2="d59a7d9b-b8ab-4fd8-8747-a792ee11e21d" targetNamespace="http://schemas.microsoft.com/office/2006/metadata/properties" ma:root="true" ma:fieldsID="82ecbbe65a039288a64e9d8615835c11" ns2:_="">
    <xsd:import namespace="d59a7d9b-b8ab-4fd8-8747-a792ee11e21d"/>
    <xsd:element name="properties">
      <xsd:complexType>
        <xsd:sequence>
          <xsd:element name="documentManagement">
            <xsd:complexType>
              <xsd:all>
                <xsd:element ref="ns2:NoiDung" minOccurs="0"/>
                <xsd:element ref="ns2:NgayBatDau" minOccurs="0"/>
                <xsd:element ref="ns2:NgayKetThuc" minOccurs="0"/>
                <xsd:element ref="ns2:TenVanBa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9a7d9b-b8ab-4fd8-8747-a792ee11e21d" elementFormDefault="qualified">
    <xsd:import namespace="http://schemas.microsoft.com/office/2006/documentManagement/types"/>
    <xsd:import namespace="http://schemas.microsoft.com/office/infopath/2007/PartnerControls"/>
    <xsd:element name="NoiDung" ma:index="8" nillable="true" ma:displayName="NoiDung" ma:internalName="NoiDung">
      <xsd:simpleType>
        <xsd:restriction base="dms:Note">
          <xsd:maxLength value="255"/>
        </xsd:restriction>
      </xsd:simpleType>
    </xsd:element>
    <xsd:element name="NgayBatDau" ma:index="9" nillable="true" ma:displayName="NgayBatDau" ma:format="DateOnly" ma:internalName="NgayBatDau">
      <xsd:simpleType>
        <xsd:restriction base="dms:DateTime"/>
      </xsd:simpleType>
    </xsd:element>
    <xsd:element name="NgayKetThuc" ma:index="10" nillable="true" ma:displayName="NgayKetThuc" ma:format="DateOnly" ma:internalName="NgayKetThuc">
      <xsd:simpleType>
        <xsd:restriction base="dms:DateTime"/>
      </xsd:simpleType>
    </xsd:element>
    <xsd:element name="TenVanBan" ma:index="11" nillable="true" ma:displayName="TenVanBan" ma:internalName="TenVanBa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gayKetThuc xmlns="d59a7d9b-b8ab-4fd8-8747-a792ee11e21d" xsi:nil="true"/>
    <NoiDung xmlns="d59a7d9b-b8ab-4fd8-8747-a792ee11e21d" xsi:nil="true"/>
    <TenVanBan xmlns="d59a7d9b-b8ab-4fd8-8747-a792ee11e21d" xsi:nil="true"/>
    <NgayBatDau xmlns="d59a7d9b-b8ab-4fd8-8747-a792ee11e21d" xsi:nil="true"/>
  </documentManagement>
</p:properties>
</file>

<file path=customXml/itemProps1.xml><?xml version="1.0" encoding="utf-8"?>
<ds:datastoreItem xmlns:ds="http://schemas.openxmlformats.org/officeDocument/2006/customXml" ds:itemID="{E550F21D-1CAA-403D-84E8-39CD2940E193}"/>
</file>

<file path=customXml/itemProps2.xml><?xml version="1.0" encoding="utf-8"?>
<ds:datastoreItem xmlns:ds="http://schemas.openxmlformats.org/officeDocument/2006/customXml" ds:itemID="{37A07870-4117-498B-810E-56D706B44A73}"/>
</file>

<file path=customXml/itemProps3.xml><?xml version="1.0" encoding="utf-8"?>
<ds:datastoreItem xmlns:ds="http://schemas.openxmlformats.org/officeDocument/2006/customXml" ds:itemID="{F5C243D7-0101-4133-8580-8292F88F6B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Dự toán</vt:lpstr>
      <vt:lpstr>'Dự toán'!Print_Titles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21AK22</dc:creator>
  <cp:lastModifiedBy>Tin Hoc</cp:lastModifiedBy>
  <cp:lastPrinted>2024-09-05T06:48:31Z</cp:lastPrinted>
  <dcterms:created xsi:type="dcterms:W3CDTF">2024-04-23T01:31:50Z</dcterms:created>
  <dcterms:modified xsi:type="dcterms:W3CDTF">2024-09-12T03:21:53Z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0x010100ED1B0092FDC0654A8FA7FDA17DC04488</vt:lpwstr>
  </property>
</Properties>
</file>