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30"/>
  </bookViews>
  <sheets>
    <sheet name="TH Công trình sở làm chủ đầu tư" sheetId="11" r:id="rId1"/>
  </sheets>
  <definedNames>
    <definedName name="_xlnm._FilterDatabase" localSheetId="0" hidden="1">'TH Công trình sở làm chủ đầu tư'!$A$6:$O$26</definedName>
    <definedName name="_xlnm.Print_Titles" localSheetId="0">'TH Công trình sở làm chủ đầu tư'!$5:$5</definedName>
  </definedNames>
  <calcPr calcId="145621"/>
</workbook>
</file>

<file path=xl/calcChain.xml><?xml version="1.0" encoding="utf-8"?>
<calcChain xmlns="http://schemas.openxmlformats.org/spreadsheetml/2006/main">
  <c r="H17" i="11" l="1"/>
  <c r="E17" i="11"/>
  <c r="I13" i="11"/>
  <c r="J14" i="11"/>
  <c r="K14" i="11" s="1"/>
  <c r="K13" i="11" s="1"/>
  <c r="K23" i="11"/>
  <c r="K22" i="11" s="1"/>
  <c r="K21" i="11" s="1"/>
  <c r="J21" i="11"/>
  <c r="I21" i="11"/>
  <c r="H21" i="11"/>
  <c r="E21" i="11"/>
  <c r="J26" i="11"/>
  <c r="J16" i="11"/>
  <c r="J13" i="11"/>
</calcChain>
</file>

<file path=xl/sharedStrings.xml><?xml version="1.0" encoding="utf-8"?>
<sst xmlns="http://schemas.openxmlformats.org/spreadsheetml/2006/main" count="102" uniqueCount="74">
  <si>
    <t>TT</t>
  </si>
  <si>
    <t>ĐVT: Triệu đồng</t>
  </si>
  <si>
    <t>Tên công trình, dự án</t>
  </si>
  <si>
    <t>Đơn vị được giao QLDA</t>
  </si>
  <si>
    <t>Tổng mức đầu tư</t>
  </si>
  <si>
    <t xml:space="preserve">Giá trị xây lắp được phê duyệt </t>
  </si>
  <si>
    <t>Năm triển khai</t>
  </si>
  <si>
    <t>Năm hoàn thành</t>
  </si>
  <si>
    <t>Giá trị trúng thầu xây lắp</t>
  </si>
  <si>
    <t>Giá trị nghiệm thu A-B hoặc giá trị phê duyệt quyết toán</t>
  </si>
  <si>
    <t xml:space="preserve">Số tiền đã thanh toán, tạm ứng </t>
  </si>
  <si>
    <t>Giá trị còn lại chưa thanh toán</t>
  </si>
  <si>
    <t>Đơn vị thi công</t>
  </si>
  <si>
    <t>Đã được thanh tra, kiểm toán (nếu có)</t>
  </si>
  <si>
    <t>Đã phê duyệt quyết toán</t>
  </si>
  <si>
    <t>Ghi chú</t>
  </si>
  <si>
    <t>Năm 2022</t>
  </si>
  <si>
    <t>Năm 2023</t>
  </si>
  <si>
    <t>I</t>
  </si>
  <si>
    <t>II</t>
  </si>
  <si>
    <t>III</t>
  </si>
  <si>
    <t>TỔNG HỢP CÁC DỰ ÁN, CÔNG TRÌNH TRIỂN KHAI THỰC HIỆN DO SỞ NN&amp;PTNT LÀM CHỦ ĐẦU TƯ</t>
  </si>
  <si>
    <t>IV</t>
  </si>
  <si>
    <t>SỞ NÔNG NGHIỆP VÀ PTNT</t>
  </si>
  <si>
    <t>Năm 2021</t>
  </si>
  <si>
    <t>Năm 2024</t>
  </si>
  <si>
    <t>Phụ lục 01</t>
  </si>
  <si>
    <t>Xử lý khẩn cấp hồ Hang Cá xã Thành Mỹ, huyện Thạch Thành</t>
  </si>
  <si>
    <t>Chi cục Thủy lợi</t>
  </si>
  <si>
    <t>Công ty cổ phần xây dựng Tiến Đạt</t>
  </si>
  <si>
    <t>Xử lý khẩn cấp hồ Xuân Lai thị trấn Bến Sung, huyện Như Thanh</t>
  </si>
  <si>
    <t>Công trình xử lý khẩn cấp hồ Khe Tre, xã Yên Mỹ, huyện Nông Cống và xã Yên Lạc, huyện Như Thanh</t>
  </si>
  <si>
    <t>Xử lý cấp bách sự cố sạt lở đê hữu sông Chu, đoạn từ K37+400 – K37+700, xã Minh Tâm, huyện Thiệu Hóa, tỉnh Thanh Hóa</t>
  </si>
  <si>
    <t>Liên danh Tổng Công ty xây dựng nông nghiệp và Phát triển nông thôn Thanh Hóa - CTCP và Công ty cổ phần xây dựng nông nghiệp Thanh Hóa</t>
  </si>
  <si>
    <t>Quyết định số 3743/QĐ-STC ngày 07/7/2022 của Sở Tài chính</t>
  </si>
  <si>
    <t>Quyết định số 3744/QĐ-STC ngày 07/7/2022 của Sở Tài chính</t>
  </si>
  <si>
    <t>Quyết định số 1548/QĐ-UBND ngày 09/52022 của Chủ tịch UBND tỉnh</t>
  </si>
  <si>
    <t>Dự án Duy tu bảo dưỡng đê điều năm 2021 tỉnh Thanh Hóa</t>
  </si>
  <si>
    <t>Quyết định số 323/QĐ-PCTT-KHTC ngày 29/6/2022 của Tổng cục Phòng, chống thiên tai</t>
  </si>
  <si>
    <t>Quyết định số 324/QĐ-PCTT-KHTC ngày 29/6/2022 của Tổng cục Phòng, chống thiên tai</t>
  </si>
  <si>
    <t>Quyết định số 179/QĐ-ĐĐ-KHTC ngày 04/6/2024 của Cục Quản lý đê điều và Phòng, chống thiên tai</t>
  </si>
  <si>
    <t>Quyết định số 277/QĐ-ĐĐ-KHTC ngày 17/7/2024 của Cục Quản lý đê điều và Phòng, chống thiên tai</t>
  </si>
  <si>
    <t>Dự án Duy tu bảo dưỡng đê điều năm 2022 tỉnh Thanh Hóa</t>
  </si>
  <si>
    <t>Dự án Duy tu bảo dưỡng đê điều năm 2023 tỉnh Thanh Hóa</t>
  </si>
  <si>
    <t>Kiểm toán nhà nước (Biên bản xác nhận số liệu và tình hình kiểm toán ngày 13/7/2022)</t>
  </si>
  <si>
    <t>Thanh tra tỉnh (Kết luận số 248/KL-TTTH ngày 28/01/2022)</t>
  </si>
  <si>
    <t>Thanh tra tỉnh (Kết luận số 999/KL-TTTH ngày 03/5/2024)</t>
  </si>
  <si>
    <t>Dự án Duy tu bảo dưỡng đê điều năm 2024 tỉnh Thanh Hóa</t>
  </si>
  <si>
    <t>Liên danh Công ty cổ phần Tập đoàn xây dựng Miền
Trung và Công ty cổ phần vật liệu xây dựng Hùng Cường</t>
  </si>
  <si>
    <t>Hệ thống cấp nước tưới huyện Tĩnh Gia (nay thị  xã Nghi Sơn), tỉnh Thanh Hóa</t>
  </si>
  <si>
    <t>Ban Quản lý dự án Đầu tư xây dựng các công trình Nông nghiệp và PTNT</t>
  </si>
  <si>
    <t>2.1</t>
  </si>
  <si>
    <t>-</t>
  </si>
  <si>
    <t>Dự án Củng cố, bảo vệ và nâng cấp đê biển, đê cửa sông huyện Nga Sơn, tỉnh Thanh Hóa (GĐ2)</t>
  </si>
  <si>
    <t>Gói thầu số 14B</t>
  </si>
  <si>
    <t>Tổng Công ty cổ phần Đầu tư phát triển Hải Sơn – Tổng công ty 86; Tổng Công ty Đầu tư phát triển Đô thị - Công ty cổ phần</t>
  </si>
  <si>
    <t xml:space="preserve">Xử lý khẩn cấp sự cố sạt lở kè bảo vệ đê hữu sông Mã đoạn từ K39+550-K39+680, phường Hàm Rồng, thành phố Thanh Hóa </t>
  </si>
  <si>
    <t>Quyết định số  2486/QĐ-UBND ngày 18/7/2022 của Chủ tịch UBND tỉnh</t>
  </si>
  <si>
    <t>Dự án: Đê, kè biển xã Quảng Thái, huyện Quảng Xương, tỉnh Thanh Hóa</t>
  </si>
  <si>
    <t>Đã được STC thẩm tra phê duyệt quyết toán và đang trình UBND tỉnh ra quyết định</t>
  </si>
  <si>
    <t>Gói thầu số 8: Xây dựng công trình Đê kè biển xã Quảng Thái, huyện Quảng Xương, tỉnh Thanh Hóa</t>
  </si>
  <si>
    <t>Gói thầu số 7: Thi công xây dựng công trình và bảo hiểm công trình trong thời gian xây dựng</t>
  </si>
  <si>
    <t>Tổng Công ty cổ phần Đầu tư xây dựng Minh Tuấn; Công ty cổ phần Đầu tư xây dựng và Thương mại Huy Hoàn.</t>
  </si>
  <si>
    <t>Kiểm toán nhà nước Khu vực XI (Thông báo số 41/TB-KVXI ngày 19/01/2017)</t>
  </si>
  <si>
    <t>Kiểm toán nhà nước Khu vực XI (Thông báo số 578/TB-KVXI ngày 31/10/2018)</t>
  </si>
  <si>
    <t>HMCT: Tuyến đê biển số 01 đoạn từ C18+22-C87A</t>
  </si>
  <si>
    <t>Dự án sử dụng nguồn vốn do Bộ Nông nghiệp và PTNT quản lý</t>
  </si>
  <si>
    <t>Dự án đang thực hiện (dự án sử dụng nguồn vốn do Bộ Nông nghiệp và PTNT quản lý)</t>
  </si>
  <si>
    <t>Tiểu dự án Đầu tư tu bổ, nâng cấp đê điều năm 2020, tỉnh Thanh Hóa, thuộc Dự án cấp bách, xung yếu đê điều, phòng chống thiên tai giai đoạn 2016 - 2020</t>
  </si>
  <si>
    <t>Dự án thực hiện đến điểm dừng kỹ thuật theo ý kiến chỉ đạo của UBND tỉnh</t>
  </si>
  <si>
    <t>Kiểm toán nhà nước (Biên bản xác nhận số liệu và tình hình kiểm toán ngày 18/5/2023)</t>
  </si>
  <si>
    <t>Chi tiết tại Phụ biểu</t>
  </si>
  <si>
    <t>Dự án đang thực hiện</t>
  </si>
  <si>
    <t>Liên danh Tổng Công ty Xây dựng Nông nghiệp và PTNT Thanh Hóa - CTCP và Công ty Cổ phần xây dựng Nông nghiệp Thanh Hóa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</si>
</sst>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_(* #,##0_);_(* \(#,##0\);_(* &quot;-&quot;??_);_(@_)"/>
    <numFmt numFmtId="166" formatCode="_(* #,##0.00_);_(* \(#,##0.00\);_(* \-??_);_(@_)"/>
    <numFmt numFmtId="167" formatCode="_(* #,##0_);_(* \(#,##0\);_(* \-??_);_(@_)"/>
    <numFmt numFmtId="168" formatCode="_-* #,##0\ _₫_-;\-* #,##0\ _₫_-;_-* &quot;-&quot;??\ _₫_-;_-@_-"/>
    <numFmt numFmtId="169" formatCode="#,##0_ ;\-#,##0\ "/>
    <numFmt numFmtId="170" formatCode="_-* #,##0.000\ _₫_-;\-* #,##0.000\ _₫_-;_-* &quot;-&quot;??\ _₫_-;_-@_-"/>
    <numFmt numFmtId="171" formatCode="#,##0.000"/>
  </numFmts>
  <fonts count="24" x14ac:knownFonts="1">
    <font>
      <sz val="11"/>
      <color theme="1"/>
      <name val="Calibri"/>
      <family val="2"/>
      <scheme val="minor"/>
    </font>
    <font>
      <b/>
      <sz val="12"/>
      <name val="Times New Roman"/>
      <family val="1"/>
    </font>
    <font>
      <sz val="12"/>
      <name val="Times New Roman"/>
      <family val="1"/>
    </font>
    <font>
      <b/>
      <i/>
      <sz val="12"/>
      <name val="Times New Roman"/>
      <family val="1"/>
    </font>
    <font>
      <sz val="11"/>
      <color indexed="8"/>
      <name val="Arial"/>
      <family val="2"/>
      <charset val="1"/>
    </font>
    <font>
      <sz val="10"/>
      <name val="Arial"/>
      <family val="2"/>
    </font>
    <font>
      <sz val="11"/>
      <color indexed="8"/>
      <name val="Calibri"/>
      <family val="2"/>
      <charset val="1"/>
    </font>
    <font>
      <sz val="10"/>
      <name val="Arial"/>
      <family val="2"/>
      <charset val="163"/>
    </font>
    <font>
      <b/>
      <sz val="10"/>
      <name val="Times New Roman"/>
      <family val="1"/>
    </font>
    <font>
      <sz val="10"/>
      <name val="Times New Roman"/>
      <family val="1"/>
    </font>
    <font>
      <b/>
      <i/>
      <sz val="10"/>
      <name val="Times New Roman"/>
      <family val="1"/>
    </font>
    <font>
      <i/>
      <sz val="10"/>
      <name val="Times New Roman"/>
      <family val="1"/>
    </font>
    <font>
      <b/>
      <sz val="10"/>
      <name val="Times New Roman"/>
      <family val="1"/>
      <charset val="163"/>
    </font>
    <font>
      <sz val="12"/>
      <color indexed="8"/>
      <name val="Times New Roman"/>
      <family val="2"/>
    </font>
    <font>
      <b/>
      <i/>
      <sz val="10"/>
      <name val="Times New Roman"/>
      <family val="1"/>
      <charset val="163"/>
    </font>
    <font>
      <sz val="9"/>
      <name val="Times New Roman"/>
      <family val="1"/>
    </font>
    <font>
      <sz val="11"/>
      <color theme="1"/>
      <name val="Calibri"/>
      <family val="2"/>
      <scheme val="minor"/>
    </font>
    <font>
      <sz val="12"/>
      <color theme="1"/>
      <name val="Times New Roman"/>
      <family val="2"/>
      <charset val="163"/>
    </font>
    <font>
      <b/>
      <i/>
      <sz val="10"/>
      <color rgb="FFFF0000"/>
      <name val="Times New Roman"/>
      <family val="1"/>
    </font>
    <font>
      <b/>
      <i/>
      <sz val="10"/>
      <color rgb="FFFF0000"/>
      <name val="Times New Roman"/>
      <family val="1"/>
      <charset val="163"/>
    </font>
    <font>
      <sz val="10"/>
      <color theme="1"/>
      <name val="Times New Roman"/>
      <family val="1"/>
    </font>
    <font>
      <sz val="10"/>
      <color rgb="FF000000"/>
      <name val="Times New Roman"/>
      <family val="1"/>
    </font>
    <font>
      <sz val="11"/>
      <color theme="1"/>
      <name val="Times New Roman"/>
      <family val="1"/>
    </font>
    <font>
      <i/>
      <sz val="10"/>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164" fontId="16" fillId="0" borderId="0" applyFont="0" applyFill="0" applyBorder="0" applyAlignment="0" applyProtection="0"/>
    <xf numFmtId="0" fontId="13" fillId="0" borderId="0" applyFont="0" applyFill="0" applyBorder="0" applyAlignment="0" applyProtection="0"/>
    <xf numFmtId="166" fontId="6" fillId="0" borderId="0" applyFill="0" applyBorder="0" applyProtection="0"/>
    <xf numFmtId="0" fontId="4" fillId="0" borderId="0"/>
    <xf numFmtId="0" fontId="17" fillId="0" borderId="0"/>
    <xf numFmtId="0" fontId="17" fillId="0" borderId="0"/>
    <xf numFmtId="0" fontId="5" fillId="0" borderId="0"/>
    <xf numFmtId="0" fontId="6" fillId="0" borderId="0"/>
    <xf numFmtId="0" fontId="7" fillId="0" borderId="0"/>
  </cellStyleXfs>
  <cellXfs count="114">
    <xf numFmtId="0" fontId="0" fillId="0" borderId="0" xfId="0"/>
    <xf numFmtId="167" fontId="2" fillId="0" borderId="0" xfId="3" applyNumberFormat="1" applyFont="1" applyFill="1" applyBorder="1" applyAlignment="1" applyProtection="1">
      <alignment horizontal="center" vertical="center"/>
    </xf>
    <xf numFmtId="167" fontId="9" fillId="0" borderId="0" xfId="3" applyNumberFormat="1" applyFont="1" applyFill="1" applyBorder="1" applyAlignment="1" applyProtection="1">
      <alignment horizontal="center" vertical="center"/>
    </xf>
    <xf numFmtId="167" fontId="8" fillId="0" borderId="1" xfId="3" applyNumberFormat="1" applyFont="1" applyFill="1" applyBorder="1" applyAlignment="1" applyProtection="1">
      <alignment horizontal="center" vertical="center" wrapText="1"/>
    </xf>
    <xf numFmtId="0" fontId="1" fillId="0" borderId="0" xfId="8" applyFont="1" applyFill="1"/>
    <xf numFmtId="0" fontId="2" fillId="0" borderId="0" xfId="8" applyFont="1" applyFill="1"/>
    <xf numFmtId="0" fontId="3" fillId="0" borderId="0" xfId="9" applyFont="1" applyFill="1"/>
    <xf numFmtId="0" fontId="2" fillId="0" borderId="0" xfId="0" applyFont="1" applyFill="1"/>
    <xf numFmtId="0" fontId="8" fillId="0" borderId="0" xfId="8" applyFont="1" applyFill="1" applyAlignment="1">
      <alignment horizontal="center"/>
    </xf>
    <xf numFmtId="0" fontId="8" fillId="0" borderId="0" xfId="8" applyFont="1" applyFill="1"/>
    <xf numFmtId="0" fontId="9" fillId="0" borderId="0" xfId="8" applyFont="1" applyFill="1"/>
    <xf numFmtId="0" fontId="10" fillId="0" borderId="0" xfId="9" applyFont="1" applyFill="1" applyAlignment="1">
      <alignment horizontal="center"/>
    </xf>
    <xf numFmtId="0" fontId="9" fillId="0" borderId="0" xfId="0" applyFont="1" applyFill="1"/>
    <xf numFmtId="0" fontId="9" fillId="0" borderId="0" xfId="8" applyFont="1" applyFill="1" applyAlignment="1">
      <alignment horizontal="center" vertical="center"/>
    </xf>
    <xf numFmtId="0" fontId="11" fillId="0" borderId="0" xfId="8" applyFont="1" applyFill="1"/>
    <xf numFmtId="0" fontId="8" fillId="0" borderId="1" xfId="8" applyFont="1" applyFill="1" applyBorder="1" applyAlignment="1">
      <alignment horizontal="center" vertical="center" wrapText="1"/>
    </xf>
    <xf numFmtId="0" fontId="9" fillId="0" borderId="0" xfId="0" applyFont="1" applyFill="1" applyAlignment="1">
      <alignment vertical="center" wrapText="1"/>
    </xf>
    <xf numFmtId="168" fontId="9" fillId="0" borderId="0" xfId="0" applyNumberFormat="1" applyFont="1" applyFill="1"/>
    <xf numFmtId="0" fontId="3" fillId="0" borderId="0" xfId="9" applyFont="1" applyFill="1" applyAlignment="1">
      <alignment horizontal="left"/>
    </xf>
    <xf numFmtId="0" fontId="10" fillId="0" borderId="0" xfId="9" applyFont="1" applyFill="1" applyAlignment="1">
      <alignment horizontal="left"/>
    </xf>
    <xf numFmtId="0" fontId="9" fillId="0" borderId="0" xfId="0" applyFont="1" applyFill="1" applyAlignment="1">
      <alignment horizontal="left"/>
    </xf>
    <xf numFmtId="0" fontId="1" fillId="0" borderId="0" xfId="0" applyFont="1" applyFill="1" applyAlignment="1">
      <alignment horizontal="left"/>
    </xf>
    <xf numFmtId="0" fontId="14" fillId="0" borderId="0" xfId="0" applyFont="1" applyFill="1"/>
    <xf numFmtId="0" fontId="8" fillId="0" borderId="0" xfId="0" applyFont="1" applyFill="1"/>
    <xf numFmtId="0" fontId="11" fillId="0" borderId="0" xfId="0" applyFont="1" applyFill="1" applyAlignment="1">
      <alignment horizontal="center"/>
    </xf>
    <xf numFmtId="0" fontId="1" fillId="0" borderId="0" xfId="0" applyFont="1" applyFill="1" applyAlignment="1">
      <alignment horizontal="center"/>
    </xf>
    <xf numFmtId="0" fontId="18" fillId="0" borderId="0" xfId="0" applyFont="1" applyFill="1"/>
    <xf numFmtId="0" fontId="19" fillId="0" borderId="0" xfId="0" applyFont="1" applyFill="1"/>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68" fontId="9" fillId="0" borderId="1" xfId="1"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168" fontId="9" fillId="0" borderId="1" xfId="1" applyNumberFormat="1" applyFont="1" applyFill="1" applyBorder="1" applyAlignment="1">
      <alignment vertical="center" wrapText="1"/>
    </xf>
    <xf numFmtId="165" fontId="9" fillId="0" borderId="1" xfId="0" applyNumberFormat="1" applyFont="1" applyFill="1" applyBorder="1" applyAlignment="1">
      <alignment horizontal="left" vertical="center" wrapText="1"/>
    </xf>
    <xf numFmtId="165"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65" fontId="12" fillId="0" borderId="1" xfId="0" applyNumberFormat="1" applyFont="1" applyFill="1" applyBorder="1" applyAlignment="1">
      <alignment horizontal="center" vertical="center" wrapText="1"/>
    </xf>
    <xf numFmtId="0" fontId="8" fillId="0" borderId="0" xfId="0" applyFont="1" applyFill="1" applyAlignment="1">
      <alignment vertical="center" wrapText="1"/>
    </xf>
    <xf numFmtId="168" fontId="8" fillId="0" borderId="1"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168" fontId="8" fillId="0" borderId="1" xfId="1" applyNumberFormat="1" applyFont="1" applyFill="1" applyBorder="1" applyAlignment="1">
      <alignment vertical="center" wrapText="1"/>
    </xf>
    <xf numFmtId="165" fontId="8"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2" borderId="0" xfId="0" applyFont="1" applyFill="1" applyAlignment="1">
      <alignment vertical="center" wrapText="1"/>
    </xf>
    <xf numFmtId="168" fontId="9" fillId="2" borderId="5" xfId="1" applyNumberFormat="1" applyFont="1" applyFill="1" applyBorder="1" applyAlignment="1">
      <alignment horizontal="right" vertical="center" wrapText="1"/>
    </xf>
    <xf numFmtId="165" fontId="9" fillId="2" borderId="5" xfId="0" applyNumberFormat="1" applyFont="1" applyFill="1" applyBorder="1" applyAlignment="1">
      <alignment horizontal="justify" vertical="center" wrapText="1"/>
    </xf>
    <xf numFmtId="0" fontId="9" fillId="2" borderId="5" xfId="0" applyFont="1" applyFill="1" applyBorder="1" applyAlignment="1">
      <alignment horizontal="justify" vertical="center" wrapText="1"/>
    </xf>
    <xf numFmtId="0" fontId="11" fillId="2" borderId="6" xfId="0" applyFont="1" applyFill="1" applyBorder="1" applyAlignment="1">
      <alignment horizontal="center" vertical="center" wrapText="1"/>
    </xf>
    <xf numFmtId="0" fontId="11" fillId="2" borderId="6" xfId="0" applyFont="1" applyFill="1" applyBorder="1" applyAlignment="1">
      <alignment horizontal="left" vertical="center" wrapText="1"/>
    </xf>
    <xf numFmtId="3" fontId="11" fillId="2" borderId="6" xfId="1" applyNumberFormat="1" applyFont="1" applyFill="1" applyBorder="1" applyAlignment="1">
      <alignment horizontal="right" vertical="center"/>
    </xf>
    <xf numFmtId="3" fontId="11" fillId="2" borderId="6" xfId="1" applyNumberFormat="1" applyFont="1" applyFill="1" applyBorder="1" applyAlignment="1">
      <alignment horizontal="right" vertical="center" wrapText="1"/>
    </xf>
    <xf numFmtId="165" fontId="11" fillId="2" borderId="6" xfId="0" applyNumberFormat="1" applyFont="1" applyFill="1" applyBorder="1" applyAlignment="1">
      <alignment horizontal="justify" vertical="center" wrapText="1"/>
    </xf>
    <xf numFmtId="0" fontId="11" fillId="2" borderId="6"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3" fontId="11" fillId="2" borderId="2" xfId="1" applyNumberFormat="1" applyFont="1" applyFill="1" applyBorder="1" applyAlignment="1">
      <alignment horizontal="right" vertical="center"/>
    </xf>
    <xf numFmtId="3" fontId="11" fillId="2" borderId="2" xfId="1" applyNumberFormat="1" applyFont="1" applyFill="1" applyBorder="1" applyAlignment="1">
      <alignment horizontal="right" vertical="center" wrapText="1"/>
    </xf>
    <xf numFmtId="165" fontId="11" fillId="2" borderId="2" xfId="0" applyNumberFormat="1" applyFont="1" applyFill="1" applyBorder="1" applyAlignment="1">
      <alignment horizontal="justify" vertical="center" wrapText="1"/>
    </xf>
    <xf numFmtId="0" fontId="11" fillId="2" borderId="0" xfId="0" applyFont="1" applyFill="1" applyAlignment="1">
      <alignment vertical="center" wrapText="1"/>
    </xf>
    <xf numFmtId="168" fontId="20" fillId="2" borderId="5" xfId="1" applyNumberFormat="1" applyFont="1" applyFill="1" applyBorder="1" applyAlignment="1">
      <alignment horizontal="right" vertical="center" wrapText="1"/>
    </xf>
    <xf numFmtId="0" fontId="20" fillId="2" borderId="5" xfId="0" applyFont="1" applyFill="1" applyBorder="1" applyAlignment="1">
      <alignment horizontal="center" vertical="center" wrapText="1"/>
    </xf>
    <xf numFmtId="0" fontId="20" fillId="2" borderId="5" xfId="0" applyFont="1" applyFill="1" applyBorder="1" applyAlignment="1">
      <alignment horizontal="left" vertical="center" wrapText="1"/>
    </xf>
    <xf numFmtId="165" fontId="20" fillId="2" borderId="5" xfId="0" applyNumberFormat="1" applyFont="1" applyFill="1" applyBorder="1" applyAlignment="1">
      <alignment horizontal="left" vertical="center" wrapText="1"/>
    </xf>
    <xf numFmtId="0" fontId="23" fillId="2" borderId="2" xfId="0" applyFont="1" applyFill="1" applyBorder="1" applyAlignment="1">
      <alignment horizontal="center" vertical="center" wrapText="1"/>
    </xf>
    <xf numFmtId="0" fontId="23" fillId="2" borderId="2" xfId="0" applyFont="1" applyFill="1" applyBorder="1" applyAlignment="1">
      <alignment horizontal="left" vertical="center" wrapText="1"/>
    </xf>
    <xf numFmtId="168" fontId="23" fillId="2" borderId="2" xfId="1" applyNumberFormat="1" applyFont="1" applyFill="1" applyBorder="1" applyAlignment="1">
      <alignment horizontal="right" vertical="center" wrapText="1"/>
    </xf>
    <xf numFmtId="168" fontId="11" fillId="2" borderId="6" xfId="1" applyNumberFormat="1" applyFont="1" applyFill="1" applyBorder="1" applyAlignment="1">
      <alignment horizontal="right" vertical="center" wrapText="1"/>
    </xf>
    <xf numFmtId="169" fontId="9" fillId="0" borderId="1" xfId="1" applyNumberFormat="1" applyFont="1" applyFill="1" applyBorder="1" applyAlignment="1">
      <alignment horizontal="right" vertical="center" wrapText="1"/>
    </xf>
    <xf numFmtId="49" fontId="9" fillId="0" borderId="1" xfId="1" applyNumberFormat="1" applyFont="1" applyFill="1" applyBorder="1" applyAlignment="1">
      <alignment horizontal="right" vertical="center" wrapText="1"/>
    </xf>
    <xf numFmtId="168" fontId="9" fillId="0" borderId="1" xfId="1" applyNumberFormat="1" applyFont="1" applyFill="1" applyBorder="1" applyAlignment="1">
      <alignment horizontal="right" vertical="center" wrapText="1"/>
    </xf>
    <xf numFmtId="170" fontId="9" fillId="0" borderId="1" xfId="1" applyNumberFormat="1" applyFont="1" applyFill="1" applyBorder="1" applyAlignment="1">
      <alignment horizontal="right" vertical="center" wrapText="1"/>
    </xf>
    <xf numFmtId="0" fontId="9" fillId="0" borderId="1" xfId="1" applyNumberFormat="1" applyFont="1" applyFill="1" applyBorder="1" applyAlignment="1">
      <alignment horizontal="right" vertical="center" wrapText="1"/>
    </xf>
    <xf numFmtId="168" fontId="9" fillId="0" borderId="5" xfId="1" applyNumberFormat="1" applyFont="1" applyFill="1" applyBorder="1" applyAlignment="1">
      <alignment horizontal="right" vertical="center" wrapText="1"/>
    </xf>
    <xf numFmtId="171" fontId="20" fillId="0" borderId="1" xfId="0" applyNumberFormat="1" applyFont="1" applyBorder="1" applyAlignment="1">
      <alignment horizontal="right" vertical="center"/>
    </xf>
    <xf numFmtId="171" fontId="21" fillId="0" borderId="1" xfId="0" applyNumberFormat="1" applyFont="1" applyBorder="1" applyAlignment="1">
      <alignment horizontal="right" vertical="center" wrapText="1"/>
    </xf>
    <xf numFmtId="171" fontId="22" fillId="0" borderId="1" xfId="0" applyNumberFormat="1" applyFont="1" applyBorder="1" applyAlignment="1">
      <alignment horizontal="right" vertical="center"/>
    </xf>
    <xf numFmtId="3" fontId="22" fillId="0" borderId="1" xfId="0" applyNumberFormat="1" applyFont="1" applyBorder="1" applyAlignment="1">
      <alignment horizontal="right" vertical="center"/>
    </xf>
    <xf numFmtId="165" fontId="9" fillId="2" borderId="1" xfId="0" applyNumberFormat="1" applyFont="1" applyFill="1" applyBorder="1" applyAlignment="1">
      <alignment horizontal="center" vertical="center" wrapText="1"/>
    </xf>
    <xf numFmtId="165" fontId="20" fillId="2" borderId="2" xfId="0" applyNumberFormat="1" applyFont="1" applyFill="1" applyBorder="1" applyAlignment="1">
      <alignment horizontal="center" vertical="center" wrapText="1"/>
    </xf>
    <xf numFmtId="165" fontId="9" fillId="2" borderId="4"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4" xfId="0" applyNumberFormat="1" applyFont="1" applyFill="1" applyBorder="1" applyAlignment="1">
      <alignment horizontal="justify" vertical="center" wrapText="1"/>
    </xf>
    <xf numFmtId="165" fontId="9" fillId="2" borderId="7" xfId="0" applyNumberFormat="1"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2" borderId="7" xfId="0" applyFont="1" applyFill="1" applyBorder="1" applyAlignment="1">
      <alignment horizontal="justify" vertical="center" wrapText="1"/>
    </xf>
    <xf numFmtId="165" fontId="9" fillId="2" borderId="3"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3" fontId="9" fillId="2" borderId="4" xfId="1" applyNumberFormat="1" applyFont="1" applyFill="1" applyBorder="1" applyAlignment="1">
      <alignment horizontal="right" vertical="center" wrapText="1"/>
    </xf>
    <xf numFmtId="3" fontId="9" fillId="2" borderId="3" xfId="1" applyNumberFormat="1" applyFont="1" applyFill="1" applyBorder="1" applyAlignment="1">
      <alignment horizontal="right" vertical="center" wrapText="1"/>
    </xf>
    <xf numFmtId="3" fontId="9" fillId="2" borderId="7" xfId="1" applyNumberFormat="1" applyFont="1" applyFill="1" applyBorder="1" applyAlignment="1">
      <alignment horizontal="right" vertical="center" wrapText="1"/>
    </xf>
    <xf numFmtId="0" fontId="9" fillId="2" borderId="4" xfId="1" applyNumberFormat="1" applyFont="1" applyFill="1" applyBorder="1" applyAlignment="1">
      <alignment horizontal="right" vertical="center" wrapText="1"/>
    </xf>
    <xf numFmtId="0" fontId="9" fillId="2" borderId="3" xfId="1" applyNumberFormat="1" applyFont="1" applyFill="1" applyBorder="1" applyAlignment="1">
      <alignment horizontal="right" vertical="center" wrapText="1"/>
    </xf>
    <xf numFmtId="0" fontId="9" fillId="2" borderId="7" xfId="1" applyNumberFormat="1" applyFont="1" applyFill="1" applyBorder="1" applyAlignment="1">
      <alignment horizontal="right" vertical="center" wrapText="1"/>
    </xf>
    <xf numFmtId="168" fontId="9" fillId="2" borderId="4" xfId="1" applyNumberFormat="1" applyFont="1" applyFill="1" applyBorder="1" applyAlignment="1">
      <alignment horizontal="right" vertical="center" wrapText="1"/>
    </xf>
    <xf numFmtId="168" fontId="9" fillId="2" borderId="7" xfId="1" applyNumberFormat="1" applyFont="1" applyFill="1" applyBorder="1" applyAlignment="1">
      <alignment horizontal="right" vertical="center" wrapText="1"/>
    </xf>
    <xf numFmtId="168" fontId="20" fillId="2" borderId="4" xfId="1" applyNumberFormat="1" applyFont="1" applyFill="1" applyBorder="1" applyAlignment="1">
      <alignment horizontal="right" vertical="center" wrapText="1"/>
    </xf>
    <xf numFmtId="168" fontId="20" fillId="2" borderId="3" xfId="1" applyNumberFormat="1" applyFont="1" applyFill="1" applyBorder="1" applyAlignment="1">
      <alignment horizontal="right" vertical="center" wrapText="1"/>
    </xf>
    <xf numFmtId="0" fontId="20" fillId="2" borderId="4" xfId="1" applyNumberFormat="1" applyFont="1" applyFill="1" applyBorder="1" applyAlignment="1">
      <alignment horizontal="right" vertical="center" wrapText="1"/>
    </xf>
    <xf numFmtId="0" fontId="20" fillId="2" borderId="3" xfId="1" applyNumberFormat="1" applyFont="1" applyFill="1" applyBorder="1" applyAlignment="1">
      <alignment horizontal="right" vertical="center" wrapText="1"/>
    </xf>
    <xf numFmtId="165" fontId="20" fillId="2" borderId="5" xfId="0" applyNumberFormat="1" applyFont="1" applyFill="1" applyBorder="1" applyAlignment="1">
      <alignment horizontal="center" vertical="center" wrapText="1"/>
    </xf>
    <xf numFmtId="165" fontId="20" fillId="2" borderId="2" xfId="0" applyNumberFormat="1" applyFont="1" applyFill="1" applyBorder="1" applyAlignment="1">
      <alignment horizontal="center" vertical="center" wrapText="1"/>
    </xf>
    <xf numFmtId="0" fontId="1" fillId="0" borderId="0" xfId="8" applyFont="1" applyFill="1" applyAlignment="1">
      <alignment horizontal="center"/>
    </xf>
    <xf numFmtId="0" fontId="3" fillId="0" borderId="0" xfId="9" applyFont="1" applyFill="1" applyAlignment="1">
      <alignment horizontal="center"/>
    </xf>
    <xf numFmtId="0" fontId="11" fillId="0" borderId="0" xfId="8" applyFont="1" applyFill="1" applyAlignment="1">
      <alignment horizontal="center"/>
    </xf>
    <xf numFmtId="0" fontId="20"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165" fontId="20" fillId="2" borderId="4" xfId="0" applyNumberFormat="1" applyFont="1" applyFill="1" applyBorder="1" applyAlignment="1">
      <alignment horizontal="center" vertical="center" wrapText="1"/>
    </xf>
    <xf numFmtId="165" fontId="20" fillId="2" borderId="7" xfId="0" applyNumberFormat="1" applyFont="1" applyFill="1" applyBorder="1" applyAlignment="1">
      <alignment horizontal="center" vertical="center" wrapText="1"/>
    </xf>
    <xf numFmtId="165" fontId="23" fillId="2" borderId="2" xfId="0" applyNumberFormat="1" applyFont="1" applyFill="1" applyBorder="1" applyAlignment="1">
      <alignment horizontal="center" vertical="center" wrapText="1"/>
    </xf>
  </cellXfs>
  <cellStyles count="10">
    <cellStyle name="Comma" xfId="1" builtinId="3"/>
    <cellStyle name="Comma 7 3 2" xfId="2"/>
    <cellStyle name="Comma_2222222222222222222" xfId="3"/>
    <cellStyle name="Excel Built-in Normal" xfId="4"/>
    <cellStyle name="Normal" xfId="0" builtinId="0"/>
    <cellStyle name="Normal 17 2 2" xfId="5"/>
    <cellStyle name="Normal 18 8" xfId="6"/>
    <cellStyle name="Normal 3" xfId="7"/>
    <cellStyle name="Normal_2222222222222222222" xfId="8"/>
    <cellStyle name="Normal_TỔNG HỢP"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zoomScale="90" zoomScaleNormal="90" workbookViewId="0">
      <pane ySplit="5" topLeftCell="A12" activePane="bottomLeft" state="frozen"/>
      <selection pane="bottomLeft" activeCell="L14" sqref="L14"/>
    </sheetView>
  </sheetViews>
  <sheetFormatPr defaultColWidth="9" defaultRowHeight="12.75" x14ac:dyDescent="0.2"/>
  <cols>
    <col min="1" max="1" width="4.140625" style="12" customWidth="1"/>
    <col min="2" max="2" width="29.85546875" style="12" customWidth="1"/>
    <col min="3" max="3" width="14.140625" style="12" customWidth="1"/>
    <col min="4" max="5" width="12.140625" style="12" customWidth="1"/>
    <col min="6" max="6" width="6.28515625" style="12" customWidth="1"/>
    <col min="7" max="7" width="6.7109375" style="12" customWidth="1"/>
    <col min="8" max="8" width="11.7109375" style="12" customWidth="1"/>
    <col min="9" max="9" width="13.7109375" style="12" customWidth="1"/>
    <col min="10" max="10" width="11.85546875" style="12" customWidth="1"/>
    <col min="11" max="11" width="10" style="12" customWidth="1"/>
    <col min="12" max="12" width="15.7109375" style="20" customWidth="1"/>
    <col min="13" max="13" width="11.140625" style="12" customWidth="1"/>
    <col min="14" max="14" width="14.5703125" style="12" customWidth="1"/>
    <col min="15" max="15" width="11.7109375" style="12" customWidth="1"/>
    <col min="16" max="17" width="0" style="12" hidden="1" customWidth="1"/>
    <col min="18" max="16384" width="9" style="12"/>
  </cols>
  <sheetData>
    <row r="1" spans="1:15" s="7" customFormat="1" ht="15.75" x14ac:dyDescent="0.25">
      <c r="A1" s="106" t="s">
        <v>23</v>
      </c>
      <c r="B1" s="106"/>
      <c r="C1" s="106"/>
      <c r="D1" s="4"/>
      <c r="E1" s="4"/>
      <c r="F1" s="4"/>
      <c r="G1" s="4"/>
      <c r="H1" s="1"/>
      <c r="I1" s="5"/>
      <c r="J1" s="5"/>
      <c r="K1" s="5"/>
      <c r="L1" s="18"/>
      <c r="M1" s="6"/>
      <c r="N1" s="107" t="s">
        <v>26</v>
      </c>
      <c r="O1" s="107"/>
    </row>
    <row r="2" spans="1:15" ht="13.15" x14ac:dyDescent="0.4">
      <c r="A2" s="8"/>
      <c r="B2" s="8"/>
      <c r="C2" s="8"/>
      <c r="D2" s="9"/>
      <c r="E2" s="9"/>
      <c r="F2" s="9"/>
      <c r="G2" s="9"/>
      <c r="H2" s="2"/>
      <c r="I2" s="10"/>
      <c r="J2" s="10"/>
      <c r="K2" s="10"/>
      <c r="L2" s="19"/>
      <c r="M2" s="11"/>
      <c r="N2" s="11"/>
    </row>
    <row r="3" spans="1:15" ht="15.75" x14ac:dyDescent="0.25">
      <c r="A3" s="106" t="s">
        <v>21</v>
      </c>
      <c r="B3" s="106"/>
      <c r="C3" s="106"/>
      <c r="D3" s="106"/>
      <c r="E3" s="106"/>
      <c r="F3" s="106"/>
      <c r="G3" s="106"/>
      <c r="H3" s="106"/>
      <c r="I3" s="106"/>
      <c r="J3" s="106"/>
      <c r="K3" s="106"/>
      <c r="L3" s="106"/>
      <c r="M3" s="106"/>
      <c r="N3" s="106"/>
      <c r="O3" s="106"/>
    </row>
    <row r="4" spans="1:15" x14ac:dyDescent="0.2">
      <c r="A4" s="13"/>
      <c r="B4" s="10"/>
      <c r="C4" s="10"/>
      <c r="D4" s="10"/>
      <c r="E4" s="10"/>
      <c r="F4" s="10"/>
      <c r="G4" s="10"/>
      <c r="H4" s="2"/>
      <c r="I4" s="10"/>
      <c r="J4" s="10"/>
      <c r="K4" s="10"/>
      <c r="M4" s="14"/>
      <c r="N4" s="108" t="s">
        <v>1</v>
      </c>
      <c r="O4" s="108"/>
    </row>
    <row r="5" spans="1:15" ht="70.5" customHeight="1" x14ac:dyDescent="0.2">
      <c r="A5" s="15" t="s">
        <v>0</v>
      </c>
      <c r="B5" s="15" t="s">
        <v>2</v>
      </c>
      <c r="C5" s="15" t="s">
        <v>3</v>
      </c>
      <c r="D5" s="15" t="s">
        <v>4</v>
      </c>
      <c r="E5" s="3" t="s">
        <v>5</v>
      </c>
      <c r="F5" s="15" t="s">
        <v>6</v>
      </c>
      <c r="G5" s="15" t="s">
        <v>7</v>
      </c>
      <c r="H5" s="3" t="s">
        <v>8</v>
      </c>
      <c r="I5" s="15" t="s">
        <v>9</v>
      </c>
      <c r="J5" s="15" t="s">
        <v>10</v>
      </c>
      <c r="K5" s="15" t="s">
        <v>11</v>
      </c>
      <c r="L5" s="15" t="s">
        <v>12</v>
      </c>
      <c r="M5" s="15" t="s">
        <v>13</v>
      </c>
      <c r="N5" s="15" t="s">
        <v>14</v>
      </c>
      <c r="O5" s="15" t="s">
        <v>15</v>
      </c>
    </row>
    <row r="6" spans="1:15" s="16" customFormat="1" x14ac:dyDescent="0.25">
      <c r="A6" s="28" t="s">
        <v>18</v>
      </c>
      <c r="B6" s="29" t="s">
        <v>24</v>
      </c>
      <c r="C6" s="30"/>
      <c r="D6" s="31"/>
      <c r="E6" s="31"/>
      <c r="F6" s="32"/>
      <c r="G6" s="32"/>
      <c r="H6" s="33"/>
      <c r="I6" s="33"/>
      <c r="J6" s="33"/>
      <c r="K6" s="33"/>
      <c r="L6" s="34"/>
      <c r="M6" s="35"/>
      <c r="N6" s="35"/>
      <c r="O6" s="30"/>
    </row>
    <row r="7" spans="1:15" s="16" customFormat="1" ht="76.5" x14ac:dyDescent="0.25">
      <c r="A7" s="30">
        <v>1</v>
      </c>
      <c r="B7" s="36" t="s">
        <v>27</v>
      </c>
      <c r="C7" s="36" t="s">
        <v>28</v>
      </c>
      <c r="D7" s="70">
        <v>14000</v>
      </c>
      <c r="E7" s="70">
        <v>11796.393</v>
      </c>
      <c r="F7" s="71">
        <v>2021</v>
      </c>
      <c r="G7" s="71">
        <v>2021</v>
      </c>
      <c r="H7" s="70">
        <v>11842.7</v>
      </c>
      <c r="I7" s="70">
        <v>11710.811</v>
      </c>
      <c r="J7" s="70">
        <v>11710.811</v>
      </c>
      <c r="K7" s="70">
        <v>0</v>
      </c>
      <c r="L7" s="35" t="s">
        <v>29</v>
      </c>
      <c r="M7" s="35" t="s">
        <v>45</v>
      </c>
      <c r="N7" s="35" t="s">
        <v>34</v>
      </c>
      <c r="O7" s="35"/>
    </row>
    <row r="8" spans="1:15" s="16" customFormat="1" ht="76.5" x14ac:dyDescent="0.25">
      <c r="A8" s="30">
        <v>2</v>
      </c>
      <c r="B8" s="36" t="s">
        <v>30</v>
      </c>
      <c r="C8" s="36" t="s">
        <v>28</v>
      </c>
      <c r="D8" s="70">
        <v>6000</v>
      </c>
      <c r="E8" s="70">
        <v>4823.4040000000005</v>
      </c>
      <c r="F8" s="71">
        <v>2021</v>
      </c>
      <c r="G8" s="71">
        <v>2021</v>
      </c>
      <c r="H8" s="70">
        <v>4734.8</v>
      </c>
      <c r="I8" s="70">
        <v>4734.7889999999998</v>
      </c>
      <c r="J8" s="70">
        <v>4734.7889999999998</v>
      </c>
      <c r="K8" s="70">
        <v>0</v>
      </c>
      <c r="L8" s="35" t="s">
        <v>29</v>
      </c>
      <c r="M8" s="35" t="s">
        <v>45</v>
      </c>
      <c r="N8" s="35" t="s">
        <v>35</v>
      </c>
      <c r="O8" s="35"/>
    </row>
    <row r="9" spans="1:15" s="16" customFormat="1" ht="76.5" x14ac:dyDescent="0.25">
      <c r="A9" s="30">
        <v>3</v>
      </c>
      <c r="B9" s="36" t="s">
        <v>31</v>
      </c>
      <c r="C9" s="36" t="s">
        <v>28</v>
      </c>
      <c r="D9" s="70">
        <v>14830</v>
      </c>
      <c r="E9" s="70">
        <v>11743.4</v>
      </c>
      <c r="F9" s="71">
        <v>2021</v>
      </c>
      <c r="G9" s="71">
        <v>2021</v>
      </c>
      <c r="H9" s="70">
        <v>12051.5</v>
      </c>
      <c r="I9" s="70">
        <v>11965.316000000001</v>
      </c>
      <c r="J9" s="70">
        <v>11965.316000000001</v>
      </c>
      <c r="K9" s="70">
        <v>0</v>
      </c>
      <c r="L9" s="35" t="s">
        <v>29</v>
      </c>
      <c r="M9" s="35" t="s">
        <v>45</v>
      </c>
      <c r="N9" s="35" t="s">
        <v>36</v>
      </c>
      <c r="O9" s="35"/>
    </row>
    <row r="10" spans="1:15" s="16" customFormat="1" ht="102" x14ac:dyDescent="0.25">
      <c r="A10" s="30">
        <v>4</v>
      </c>
      <c r="B10" s="36" t="s">
        <v>37</v>
      </c>
      <c r="C10" s="30" t="s">
        <v>28</v>
      </c>
      <c r="D10" s="72">
        <v>45000</v>
      </c>
      <c r="E10" s="73">
        <v>40613.832999999999</v>
      </c>
      <c r="F10" s="74">
        <v>2021</v>
      </c>
      <c r="G10" s="74">
        <v>2021</v>
      </c>
      <c r="H10" s="73">
        <v>40576.514000000003</v>
      </c>
      <c r="I10" s="73">
        <v>44890.955000000002</v>
      </c>
      <c r="J10" s="73">
        <v>44890.955000000002</v>
      </c>
      <c r="K10" s="70">
        <v>0</v>
      </c>
      <c r="L10" s="35" t="s">
        <v>71</v>
      </c>
      <c r="M10" s="35" t="s">
        <v>44</v>
      </c>
      <c r="N10" s="35" t="s">
        <v>38</v>
      </c>
      <c r="O10" s="30" t="s">
        <v>66</v>
      </c>
    </row>
    <row r="11" spans="1:15" s="16" customFormat="1" ht="114.75" x14ac:dyDescent="0.25">
      <c r="A11" s="30">
        <v>5</v>
      </c>
      <c r="B11" s="36" t="s">
        <v>32</v>
      </c>
      <c r="C11" s="30" t="s">
        <v>28</v>
      </c>
      <c r="D11" s="72">
        <v>14962</v>
      </c>
      <c r="E11" s="72">
        <v>13662</v>
      </c>
      <c r="F11" s="74">
        <v>2021</v>
      </c>
      <c r="G11" s="74">
        <v>2021</v>
      </c>
      <c r="H11" s="72">
        <v>13635</v>
      </c>
      <c r="I11" s="72">
        <v>14921</v>
      </c>
      <c r="J11" s="72">
        <v>14921</v>
      </c>
      <c r="K11" s="70">
        <v>0</v>
      </c>
      <c r="L11" s="35" t="s">
        <v>33</v>
      </c>
      <c r="M11" s="35" t="s">
        <v>44</v>
      </c>
      <c r="N11" s="35" t="s">
        <v>39</v>
      </c>
      <c r="O11" s="30" t="s">
        <v>66</v>
      </c>
    </row>
    <row r="12" spans="1:15" s="16" customFormat="1" ht="102" x14ac:dyDescent="0.25">
      <c r="A12" s="30">
        <v>6</v>
      </c>
      <c r="B12" s="36" t="s">
        <v>68</v>
      </c>
      <c r="C12" s="30" t="s">
        <v>50</v>
      </c>
      <c r="D12" s="72">
        <v>35000</v>
      </c>
      <c r="E12" s="72">
        <v>29918.276000000002</v>
      </c>
      <c r="F12" s="74">
        <v>2020</v>
      </c>
      <c r="G12" s="74">
        <v>2021</v>
      </c>
      <c r="H12" s="72">
        <v>29918.091</v>
      </c>
      <c r="I12" s="72">
        <v>29733.244999999999</v>
      </c>
      <c r="J12" s="72"/>
      <c r="K12" s="70">
        <v>0</v>
      </c>
      <c r="L12" s="81" t="s">
        <v>73</v>
      </c>
      <c r="M12" s="35"/>
      <c r="N12" s="35"/>
      <c r="O12" s="30" t="s">
        <v>66</v>
      </c>
    </row>
    <row r="13" spans="1:15" s="44" customFormat="1" ht="51" x14ac:dyDescent="0.25">
      <c r="A13" s="63">
        <v>7</v>
      </c>
      <c r="B13" s="64" t="s">
        <v>56</v>
      </c>
      <c r="C13" s="109" t="s">
        <v>50</v>
      </c>
      <c r="D13" s="100">
        <v>20742</v>
      </c>
      <c r="E13" s="62">
        <v>17282</v>
      </c>
      <c r="F13" s="102">
        <v>2019</v>
      </c>
      <c r="G13" s="102">
        <v>2021</v>
      </c>
      <c r="H13" s="75">
        <v>17282.353999999999</v>
      </c>
      <c r="I13" s="62">
        <f>SUM(I14:I14)</f>
        <v>17124</v>
      </c>
      <c r="J13" s="62">
        <f>SUM(J14:J14)</f>
        <v>16937</v>
      </c>
      <c r="K13" s="62">
        <f>SUM(K14:K14)</f>
        <v>187</v>
      </c>
      <c r="L13" s="65"/>
      <c r="M13" s="111" t="s">
        <v>70</v>
      </c>
      <c r="N13" s="104" t="s">
        <v>57</v>
      </c>
      <c r="O13" s="63"/>
    </row>
    <row r="14" spans="1:15" s="61" customFormat="1" ht="127.5" x14ac:dyDescent="0.25">
      <c r="A14" s="66" t="s">
        <v>52</v>
      </c>
      <c r="B14" s="67" t="s">
        <v>61</v>
      </c>
      <c r="C14" s="110"/>
      <c r="D14" s="101"/>
      <c r="E14" s="68"/>
      <c r="F14" s="103"/>
      <c r="G14" s="103"/>
      <c r="H14" s="68"/>
      <c r="I14" s="68">
        <v>17124</v>
      </c>
      <c r="J14" s="68">
        <f>17124-187</f>
        <v>16937</v>
      </c>
      <c r="K14" s="68">
        <f>I14-J14</f>
        <v>187</v>
      </c>
      <c r="L14" s="113" t="s">
        <v>73</v>
      </c>
      <c r="M14" s="112"/>
      <c r="N14" s="105"/>
      <c r="O14" s="66"/>
    </row>
    <row r="15" spans="1:15" s="38" customFormat="1" x14ac:dyDescent="0.25">
      <c r="A15" s="28" t="s">
        <v>19</v>
      </c>
      <c r="B15" s="29" t="s">
        <v>16</v>
      </c>
      <c r="C15" s="28"/>
      <c r="D15" s="39"/>
      <c r="E15" s="39"/>
      <c r="F15" s="40"/>
      <c r="G15" s="40"/>
      <c r="H15" s="41"/>
      <c r="I15" s="41"/>
      <c r="J15" s="41"/>
      <c r="K15" s="41"/>
      <c r="L15" s="42"/>
      <c r="M15" s="42"/>
      <c r="N15" s="42"/>
      <c r="O15" s="28"/>
    </row>
    <row r="16" spans="1:15" s="16" customFormat="1" ht="89.25" x14ac:dyDescent="0.25">
      <c r="A16" s="30">
        <v>1</v>
      </c>
      <c r="B16" s="36" t="s">
        <v>42</v>
      </c>
      <c r="C16" s="30" t="s">
        <v>28</v>
      </c>
      <c r="D16" s="72">
        <v>40000</v>
      </c>
      <c r="E16" s="73">
        <v>36350.373</v>
      </c>
      <c r="F16" s="74">
        <v>2022</v>
      </c>
      <c r="G16" s="74">
        <v>2022</v>
      </c>
      <c r="H16" s="73">
        <v>36274.781000000003</v>
      </c>
      <c r="I16" s="76">
        <v>39829.338000000003</v>
      </c>
      <c r="J16" s="73">
        <f>+I16</f>
        <v>39829.338000000003</v>
      </c>
      <c r="K16" s="70">
        <v>0</v>
      </c>
      <c r="L16" s="35" t="s">
        <v>71</v>
      </c>
      <c r="M16" s="35" t="s">
        <v>46</v>
      </c>
      <c r="N16" s="30" t="s">
        <v>40</v>
      </c>
      <c r="O16" s="30" t="s">
        <v>66</v>
      </c>
    </row>
    <row r="17" spans="1:15" s="44" customFormat="1" ht="38.25" customHeight="1" x14ac:dyDescent="0.25">
      <c r="A17" s="54">
        <v>2</v>
      </c>
      <c r="B17" s="55" t="s">
        <v>58</v>
      </c>
      <c r="C17" s="89" t="s">
        <v>50</v>
      </c>
      <c r="D17" s="98">
        <v>41240</v>
      </c>
      <c r="E17" s="45">
        <f>+E18</f>
        <v>30829.503000000001</v>
      </c>
      <c r="F17" s="95">
        <v>2016</v>
      </c>
      <c r="G17" s="95">
        <v>2022</v>
      </c>
      <c r="H17" s="45">
        <f>+H18</f>
        <v>30829.503000000001</v>
      </c>
      <c r="I17" s="45">
        <v>41240.332699999999</v>
      </c>
      <c r="J17" s="45">
        <v>41240.332699999999</v>
      </c>
      <c r="K17" s="70">
        <v>0</v>
      </c>
      <c r="L17" s="46"/>
      <c r="M17" s="82" t="s">
        <v>64</v>
      </c>
      <c r="N17" s="84" t="s">
        <v>59</v>
      </c>
      <c r="O17" s="86" t="s">
        <v>69</v>
      </c>
    </row>
    <row r="18" spans="1:15" s="61" customFormat="1" ht="89.25" x14ac:dyDescent="0.25">
      <c r="A18" s="48" t="s">
        <v>52</v>
      </c>
      <c r="B18" s="49" t="s">
        <v>60</v>
      </c>
      <c r="C18" s="91"/>
      <c r="D18" s="99"/>
      <c r="E18" s="69">
        <v>30829.503000000001</v>
      </c>
      <c r="F18" s="97"/>
      <c r="G18" s="97"/>
      <c r="H18" s="69">
        <v>30829.503000000001</v>
      </c>
      <c r="I18" s="69">
        <v>29539.213</v>
      </c>
      <c r="J18" s="69">
        <v>29539.213</v>
      </c>
      <c r="K18" s="70">
        <v>0</v>
      </c>
      <c r="L18" s="52" t="s">
        <v>62</v>
      </c>
      <c r="M18" s="83"/>
      <c r="N18" s="85"/>
      <c r="O18" s="87"/>
    </row>
    <row r="19" spans="1:15" s="16" customFormat="1" x14ac:dyDescent="0.25">
      <c r="A19" s="28" t="s">
        <v>20</v>
      </c>
      <c r="B19" s="29" t="s">
        <v>17</v>
      </c>
      <c r="C19" s="30"/>
      <c r="D19" s="31"/>
      <c r="E19" s="31"/>
      <c r="F19" s="32"/>
      <c r="G19" s="32"/>
      <c r="H19" s="33"/>
      <c r="I19" s="33"/>
      <c r="J19" s="33"/>
      <c r="K19" s="33"/>
      <c r="L19" s="34"/>
      <c r="M19" s="35"/>
      <c r="N19" s="35"/>
      <c r="O19" s="30"/>
    </row>
    <row r="20" spans="1:15" s="16" customFormat="1" ht="89.25" x14ac:dyDescent="0.25">
      <c r="A20" s="30">
        <v>1</v>
      </c>
      <c r="B20" s="36" t="s">
        <v>43</v>
      </c>
      <c r="C20" s="30" t="s">
        <v>28</v>
      </c>
      <c r="D20" s="72">
        <v>40000</v>
      </c>
      <c r="E20" s="77">
        <v>36393.012000000002</v>
      </c>
      <c r="F20" s="74">
        <v>2023</v>
      </c>
      <c r="G20" s="74">
        <v>2023</v>
      </c>
      <c r="H20" s="73">
        <v>36248.04</v>
      </c>
      <c r="I20" s="73">
        <v>38788.459000000003</v>
      </c>
      <c r="J20" s="73">
        <v>38788.459000000003</v>
      </c>
      <c r="K20" s="72">
        <v>0</v>
      </c>
      <c r="L20" s="35" t="s">
        <v>71</v>
      </c>
      <c r="M20" s="35" t="s">
        <v>46</v>
      </c>
      <c r="N20" s="30" t="s">
        <v>41</v>
      </c>
      <c r="O20" s="30" t="s">
        <v>66</v>
      </c>
    </row>
    <row r="21" spans="1:15" s="44" customFormat="1" ht="39.4" customHeight="1" x14ac:dyDescent="0.25">
      <c r="A21" s="54">
        <v>2</v>
      </c>
      <c r="B21" s="55" t="s">
        <v>53</v>
      </c>
      <c r="C21" s="89" t="s">
        <v>50</v>
      </c>
      <c r="D21" s="92">
        <v>255116</v>
      </c>
      <c r="E21" s="45">
        <f>+E23</f>
        <v>146499.41</v>
      </c>
      <c r="F21" s="95">
        <v>2013</v>
      </c>
      <c r="G21" s="95">
        <v>2023</v>
      </c>
      <c r="H21" s="45">
        <f>+H23</f>
        <v>151818.09</v>
      </c>
      <c r="I21" s="45">
        <f>+I22</f>
        <v>155740</v>
      </c>
      <c r="J21" s="45">
        <f>+J22</f>
        <v>155286.66399999999</v>
      </c>
      <c r="K21" s="45">
        <f>+K22</f>
        <v>453.30199999999604</v>
      </c>
      <c r="L21" s="46"/>
      <c r="M21" s="82" t="s">
        <v>64</v>
      </c>
      <c r="N21" s="46"/>
      <c r="O21" s="47"/>
    </row>
    <row r="22" spans="1:15" s="61" customFormat="1" ht="102" x14ac:dyDescent="0.25">
      <c r="A22" s="56" t="s">
        <v>51</v>
      </c>
      <c r="B22" s="57" t="s">
        <v>65</v>
      </c>
      <c r="C22" s="90"/>
      <c r="D22" s="93"/>
      <c r="E22" s="58"/>
      <c r="F22" s="96"/>
      <c r="G22" s="96"/>
      <c r="H22" s="59"/>
      <c r="I22" s="59">
        <v>155740</v>
      </c>
      <c r="J22" s="59">
        <v>155286.66399999999</v>
      </c>
      <c r="K22" s="59">
        <f>K23</f>
        <v>453.30199999999604</v>
      </c>
      <c r="L22" s="60" t="s">
        <v>55</v>
      </c>
      <c r="M22" s="88"/>
      <c r="N22" s="60"/>
      <c r="O22" s="60"/>
    </row>
    <row r="23" spans="1:15" s="44" customFormat="1" ht="18.75" customHeight="1" x14ac:dyDescent="0.25">
      <c r="A23" s="48" t="s">
        <v>52</v>
      </c>
      <c r="B23" s="49" t="s">
        <v>54</v>
      </c>
      <c r="C23" s="91"/>
      <c r="D23" s="94"/>
      <c r="E23" s="50">
        <v>146499.41</v>
      </c>
      <c r="F23" s="97"/>
      <c r="G23" s="97"/>
      <c r="H23" s="51">
        <v>151818.09</v>
      </c>
      <c r="I23" s="51">
        <v>145375.174</v>
      </c>
      <c r="J23" s="51">
        <v>144921.872</v>
      </c>
      <c r="K23" s="51">
        <f>I23-J23</f>
        <v>453.30199999999604</v>
      </c>
      <c r="L23" s="52"/>
      <c r="M23" s="83"/>
      <c r="N23" s="52"/>
      <c r="O23" s="53"/>
    </row>
    <row r="24" spans="1:15" s="16" customFormat="1" x14ac:dyDescent="0.25">
      <c r="A24" s="28" t="s">
        <v>22</v>
      </c>
      <c r="B24" s="29" t="s">
        <v>25</v>
      </c>
      <c r="C24" s="30"/>
      <c r="D24" s="31"/>
      <c r="E24" s="31"/>
      <c r="F24" s="32"/>
      <c r="G24" s="32"/>
      <c r="H24" s="33"/>
      <c r="I24" s="33"/>
      <c r="J24" s="33"/>
      <c r="K24" s="33"/>
      <c r="L24" s="34"/>
      <c r="M24" s="37"/>
      <c r="N24" s="35"/>
      <c r="O24" s="30"/>
    </row>
    <row r="25" spans="1:15" s="16" customFormat="1" ht="102" x14ac:dyDescent="0.25">
      <c r="A25" s="30">
        <v>1</v>
      </c>
      <c r="B25" s="36" t="s">
        <v>47</v>
      </c>
      <c r="C25" s="43" t="s">
        <v>28</v>
      </c>
      <c r="D25" s="72">
        <v>40000</v>
      </c>
      <c r="E25" s="78">
        <v>35990.591</v>
      </c>
      <c r="F25" s="74">
        <v>2024</v>
      </c>
      <c r="G25" s="74">
        <v>2024</v>
      </c>
      <c r="H25" s="73">
        <v>35928.305</v>
      </c>
      <c r="I25" s="72"/>
      <c r="J25" s="72"/>
      <c r="K25" s="72"/>
      <c r="L25" s="35" t="s">
        <v>71</v>
      </c>
      <c r="M25" s="35"/>
      <c r="N25" s="35"/>
      <c r="O25" s="30" t="s">
        <v>67</v>
      </c>
    </row>
    <row r="26" spans="1:15" s="16" customFormat="1" ht="102" x14ac:dyDescent="0.25">
      <c r="A26" s="30">
        <v>2</v>
      </c>
      <c r="B26" s="36" t="s">
        <v>49</v>
      </c>
      <c r="C26" s="43" t="s">
        <v>50</v>
      </c>
      <c r="D26" s="72">
        <v>240327</v>
      </c>
      <c r="E26" s="79">
        <v>174946</v>
      </c>
      <c r="F26" s="74">
        <v>2012</v>
      </c>
      <c r="G26" s="74">
        <v>2024</v>
      </c>
      <c r="H26" s="72">
        <v>174946</v>
      </c>
      <c r="I26" s="72">
        <v>137094</v>
      </c>
      <c r="J26" s="72">
        <f>100293+32031</f>
        <v>132324</v>
      </c>
      <c r="K26" s="72">
        <v>970</v>
      </c>
      <c r="L26" s="35" t="s">
        <v>48</v>
      </c>
      <c r="M26" s="80" t="s">
        <v>63</v>
      </c>
      <c r="N26" s="35"/>
      <c r="O26" s="30" t="s">
        <v>72</v>
      </c>
    </row>
    <row r="27" spans="1:15" x14ac:dyDescent="0.2">
      <c r="D27" s="17"/>
      <c r="E27" s="17"/>
    </row>
    <row r="28" spans="1:15" x14ac:dyDescent="0.2">
      <c r="B28" s="24"/>
    </row>
    <row r="29" spans="1:15" ht="15.75" x14ac:dyDescent="0.25">
      <c r="B29" s="25"/>
      <c r="C29" s="7"/>
      <c r="D29" s="7"/>
      <c r="E29" s="7"/>
      <c r="F29" s="7"/>
      <c r="G29" s="7"/>
      <c r="H29" s="7"/>
      <c r="I29" s="7"/>
      <c r="J29" s="7"/>
      <c r="K29" s="7"/>
      <c r="L29" s="21"/>
    </row>
    <row r="30" spans="1:15" ht="13.5" x14ac:dyDescent="0.25">
      <c r="C30" s="27"/>
      <c r="D30" s="22"/>
      <c r="E30" s="22"/>
      <c r="F30" s="22"/>
      <c r="G30" s="22"/>
      <c r="H30" s="22"/>
      <c r="I30" s="22"/>
    </row>
    <row r="31" spans="1:15" ht="13.5" x14ac:dyDescent="0.25">
      <c r="C31" s="26"/>
      <c r="D31" s="23"/>
      <c r="E31" s="23"/>
      <c r="F31" s="23"/>
      <c r="G31" s="23"/>
      <c r="H31" s="23"/>
      <c r="I31" s="23"/>
    </row>
  </sheetData>
  <mergeCells count="22">
    <mergeCell ref="D13:D14"/>
    <mergeCell ref="F13:F14"/>
    <mergeCell ref="G13:G14"/>
    <mergeCell ref="N13:N14"/>
    <mergeCell ref="A1:C1"/>
    <mergeCell ref="N1:O1"/>
    <mergeCell ref="A3:O3"/>
    <mergeCell ref="N4:O4"/>
    <mergeCell ref="C13:C14"/>
    <mergeCell ref="M13:M14"/>
    <mergeCell ref="M17:M18"/>
    <mergeCell ref="N17:N18"/>
    <mergeCell ref="O17:O18"/>
    <mergeCell ref="M21:M23"/>
    <mergeCell ref="C21:C23"/>
    <mergeCell ref="D21:D23"/>
    <mergeCell ref="F21:F23"/>
    <mergeCell ref="G21:G23"/>
    <mergeCell ref="C17:C18"/>
    <mergeCell ref="D17:D18"/>
    <mergeCell ref="F17:F18"/>
    <mergeCell ref="G17:G18"/>
  </mergeCells>
  <pageMargins left="0.44" right="0.2" top="0.44" bottom="0.2" header="0.31496062992125984" footer="0.31496062992125984"/>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12FD581C-CCBC-44AD-BDD5-E5BA2888950B}"/>
</file>

<file path=customXml/itemProps2.xml><?xml version="1.0" encoding="utf-8"?>
<ds:datastoreItem xmlns:ds="http://schemas.openxmlformats.org/officeDocument/2006/customXml" ds:itemID="{96067495-0ACF-4D6A-A6C8-764BC38D82D7}"/>
</file>

<file path=customXml/itemProps3.xml><?xml version="1.0" encoding="utf-8"?>
<ds:datastoreItem xmlns:ds="http://schemas.openxmlformats.org/officeDocument/2006/customXml" ds:itemID="{771539CA-A318-42A2-BFEF-6F5B4F94AC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 Công trình sở làm chủ đầu tư</vt:lpstr>
      <vt:lpstr>'TH Công trình sở làm chủ đầu tư'!Print_Titles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PhuongTC</dc:creator>
  <cp:lastModifiedBy>User</cp:lastModifiedBy>
  <cp:lastPrinted>2024-11-12T04:17:21Z</cp:lastPrinted>
  <dcterms:created xsi:type="dcterms:W3CDTF">2015-06-05T18:17:20Z</dcterms:created>
  <dcterms:modified xsi:type="dcterms:W3CDTF">2024-11-12T11:07:37Z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